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4C07F84-4920-44BA-B805-8379DA427A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ОЦДИ!$A$1:$K$24</definedName>
  </definedNames>
  <calcPr calcId="191029"/>
</workbook>
</file>

<file path=xl/calcChain.xml><?xml version="1.0" encoding="utf-8"?>
<calcChain xmlns="http://schemas.openxmlformats.org/spreadsheetml/2006/main">
  <c r="J9" i="4" l="1"/>
  <c r="J10" i="4"/>
  <c r="J11" i="4"/>
  <c r="I8" i="4"/>
  <c r="I9" i="4"/>
  <c r="I10" i="4"/>
  <c r="I11" i="4"/>
  <c r="I12" i="4"/>
  <c r="J12" i="4" s="1"/>
  <c r="I13" i="4"/>
  <c r="J13" i="4" s="1"/>
  <c r="I14" i="4"/>
  <c r="J14" i="4" s="1"/>
  <c r="H8" i="4"/>
  <c r="K8" i="4" s="1"/>
  <c r="H9" i="4"/>
  <c r="K9" i="4" s="1"/>
  <c r="H10" i="4"/>
  <c r="H11" i="4"/>
  <c r="K11" i="4" s="1"/>
  <c r="H12" i="4"/>
  <c r="K12" i="4" s="1"/>
  <c r="H13" i="4"/>
  <c r="K13" i="4" s="1"/>
  <c r="H14" i="4"/>
  <c r="K14" i="4" s="1"/>
  <c r="K10" i="4"/>
  <c r="J8" i="4" l="1"/>
  <c r="I7" i="4"/>
  <c r="H7" i="4"/>
  <c r="K7" i="4" s="1"/>
  <c r="J7" i="4" l="1"/>
  <c r="I6" i="4"/>
  <c r="H6" i="4"/>
  <c r="K6" i="4" s="1"/>
  <c r="J6" i="4" l="1"/>
  <c r="K15" i="4"/>
  <c r="F3" i="5"/>
  <c r="F4" i="5" s="1"/>
  <c r="F2" i="5"/>
  <c r="A20" i="6" l="1"/>
  <c r="C2" i="6" l="1"/>
  <c r="C3" i="6"/>
  <c r="C4" i="6"/>
  <c r="C5" i="6"/>
  <c r="C6" i="6"/>
  <c r="C1" i="6"/>
  <c r="C7" i="6" l="1"/>
</calcChain>
</file>

<file path=xl/sharedStrings.xml><?xml version="1.0" encoding="utf-8"?>
<sst xmlns="http://schemas.openxmlformats.org/spreadsheetml/2006/main" count="38" uniqueCount="32">
  <si>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</si>
  <si>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</si>
  <si>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</si>
  <si>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</si>
  <si>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</si>
  <si>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</si>
  <si>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</si>
  <si>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</si>
  <si>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</si>
  <si>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</si>
  <si>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</si>
  <si>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</si>
  <si>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</si>
  <si>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</si>
  <si>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штука</t>
  </si>
  <si>
    <t>Расчет стартовой цены методом сопоставимых рыночных цен (анализа рынка)
на поставку товаров для шиномонтажных работ</t>
  </si>
  <si>
    <t xml:space="preserve">Камера для трактора </t>
  </si>
  <si>
    <t>Диск колесный для шин 16х6-8</t>
  </si>
  <si>
    <t xml:space="preserve">Диск колесный для шин 6.50-10 </t>
  </si>
  <si>
    <t xml:space="preserve">Домкрат подкатной </t>
  </si>
  <si>
    <t xml:space="preserve">Домкрат автомобильный гидравлический </t>
  </si>
  <si>
    <t xml:space="preserve">Набор заплаток для ремонта шин </t>
  </si>
  <si>
    <t xml:space="preserve">Набор для ремонта шин </t>
  </si>
  <si>
    <t xml:space="preserve">Шинокомплект 16x6-8 </t>
  </si>
  <si>
    <t xml:space="preserve">Шинокомплект 6.50-10 </t>
  </si>
  <si>
    <t>набор</t>
  </si>
  <si>
    <t>комплект</t>
  </si>
  <si>
    <r>
      <t xml:space="preserve">Коэффициент вариации по позиции менее 33 %, совокупность цен принимается однородной.
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86 460 (Восемьдесят шесть тысяч четыреста шестьдесят) рублей 00 копеек</t>
    </r>
    <r>
      <rPr>
        <sz val="12"/>
        <color rgb="FF0D0D0D"/>
        <rFont val="Times New Roman"/>
        <family val="1"/>
        <charset val="204"/>
      </rPr>
      <t>, включает в себя стоимость товара, стоимость тары и упаковки, расходы, связанные с доставкой, разгрузкой-погрузкой товара, расходы на страхование, уплату налогов, сборов и другие обязательные платежи, взимаемые с поставщика в связи с исполнением обязательств по контракту</t>
    </r>
  </si>
  <si>
    <t>Дата подготовки расчета стартовой цены: 31.08.2026</t>
  </si>
  <si>
    <t>Источник информации №1: Коммерческое предложение №292 от 28.08.2026</t>
  </si>
  <si>
    <t>Источник информации №2: Коммерческое предложение №167 от 31.08.2026</t>
  </si>
  <si>
    <t xml:space="preserve">Источник информации №3: Коммерческое предложение №255 от 31.08.2026Исх.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</si>
</sst>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9"/>
  <sheetViews>
    <sheetView showGridLines="0" tabSelected="1" zoomScale="85" zoomScaleNormal="85" workbookViewId="0">
      <selection activeCell="C6" sqref="C6:C14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24" style="1" customWidth="1"/>
    <col min="12" max="16384" width="8.7109375" style="1"/>
  </cols>
  <sheetData>
    <row r="1" spans="1:12" ht="38.25" customHeight="1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6"/>
    </row>
    <row r="2" spans="1:12" s="17" customFormat="1" ht="112.5" customHeight="1">
      <c r="A2" s="40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20"/>
    </row>
    <row r="3" spans="1:12" ht="40.9" customHeight="1">
      <c r="A3" s="45" t="s">
        <v>2</v>
      </c>
      <c r="B3" s="45" t="s">
        <v>4</v>
      </c>
      <c r="C3" s="45" t="s">
        <v>0</v>
      </c>
      <c r="D3" s="45" t="s">
        <v>5</v>
      </c>
      <c r="E3" s="47" t="s">
        <v>7</v>
      </c>
      <c r="F3" s="47" t="s">
        <v>9</v>
      </c>
      <c r="G3" s="47" t="s">
        <v>10</v>
      </c>
      <c r="H3" s="54" t="s">
        <v>6</v>
      </c>
      <c r="I3" s="46" t="s">
        <v>11</v>
      </c>
      <c r="J3" s="45" t="s">
        <v>8</v>
      </c>
      <c r="K3" s="53" t="s">
        <v>1</v>
      </c>
      <c r="L3" s="6"/>
    </row>
    <row r="4" spans="1:12" ht="15" customHeight="1">
      <c r="A4" s="45"/>
      <c r="B4" s="45"/>
      <c r="C4" s="45"/>
      <c r="D4" s="45"/>
      <c r="E4" s="48"/>
      <c r="F4" s="48"/>
      <c r="G4" s="48"/>
      <c r="H4" s="55"/>
      <c r="I4" s="51"/>
      <c r="J4" s="45"/>
      <c r="K4" s="53"/>
      <c r="L4" s="6"/>
    </row>
    <row r="5" spans="1:12" ht="31.9" customHeight="1" thickBot="1">
      <c r="A5" s="46"/>
      <c r="B5" s="46"/>
      <c r="C5" s="46"/>
      <c r="D5" s="46"/>
      <c r="E5" s="48"/>
      <c r="F5" s="48"/>
      <c r="G5" s="48"/>
      <c r="H5" s="56"/>
      <c r="I5" s="52"/>
      <c r="J5" s="45"/>
      <c r="K5" s="53"/>
      <c r="L5" s="6"/>
    </row>
    <row r="6" spans="1:12" s="39" customFormat="1" ht="31.9" customHeight="1" thickBot="1">
      <c r="A6" s="29">
        <v>1</v>
      </c>
      <c r="B6" s="30" t="s">
        <v>16</v>
      </c>
      <c r="C6" s="31" t="s">
        <v>14</v>
      </c>
      <c r="D6" s="32">
        <v>1</v>
      </c>
      <c r="E6" s="33">
        <v>1500</v>
      </c>
      <c r="F6" s="33">
        <v>1700</v>
      </c>
      <c r="G6" s="25">
        <v>1660</v>
      </c>
      <c r="H6" s="34">
        <f t="shared" ref="H6:H14" si="0">ROUND(AVERAGE(E6:G6),2)</f>
        <v>1620</v>
      </c>
      <c r="I6" s="35">
        <f t="shared" ref="I6:I14" si="1">STDEV(E6:G6)</f>
        <v>105.83005244258362</v>
      </c>
      <c r="J6" s="36">
        <f t="shared" ref="J6:J14" si="2">I6/H6*100</f>
        <v>6.5327192865792361</v>
      </c>
      <c r="K6" s="37">
        <f t="shared" ref="K6:K14" si="3">H6*D6</f>
        <v>1620</v>
      </c>
      <c r="L6" s="38"/>
    </row>
    <row r="7" spans="1:12" s="39" customFormat="1" ht="31.9" customHeight="1" thickBot="1">
      <c r="A7" s="29">
        <v>2</v>
      </c>
      <c r="B7" s="30" t="s">
        <v>17</v>
      </c>
      <c r="C7" s="31" t="s">
        <v>14</v>
      </c>
      <c r="D7" s="32">
        <v>1</v>
      </c>
      <c r="E7" s="33">
        <v>4000</v>
      </c>
      <c r="F7" s="33">
        <v>4400</v>
      </c>
      <c r="G7" s="25">
        <v>4220</v>
      </c>
      <c r="H7" s="34">
        <f t="shared" si="0"/>
        <v>4206.67</v>
      </c>
      <c r="I7" s="35">
        <f t="shared" si="1"/>
        <v>200.33305601755623</v>
      </c>
      <c r="J7" s="36">
        <f t="shared" si="2"/>
        <v>4.7622717260340419</v>
      </c>
      <c r="K7" s="37">
        <f t="shared" si="3"/>
        <v>4206.67</v>
      </c>
      <c r="L7" s="38"/>
    </row>
    <row r="8" spans="1:12" s="39" customFormat="1" ht="31.9" customHeight="1" thickBot="1">
      <c r="A8" s="29">
        <v>3</v>
      </c>
      <c r="B8" s="30" t="s">
        <v>18</v>
      </c>
      <c r="C8" s="31" t="s">
        <v>14</v>
      </c>
      <c r="D8" s="32">
        <v>1</v>
      </c>
      <c r="E8" s="33">
        <v>8000</v>
      </c>
      <c r="F8" s="33">
        <v>8500</v>
      </c>
      <c r="G8" s="25">
        <v>8300</v>
      </c>
      <c r="H8" s="34">
        <f t="shared" si="0"/>
        <v>8266.67</v>
      </c>
      <c r="I8" s="35">
        <f t="shared" si="1"/>
        <v>251.66114784235833</v>
      </c>
      <c r="J8" s="36">
        <f t="shared" si="2"/>
        <v>3.0442868512031849</v>
      </c>
      <c r="K8" s="37">
        <f t="shared" si="3"/>
        <v>8266.67</v>
      </c>
      <c r="L8" s="38"/>
    </row>
    <row r="9" spans="1:12" s="39" customFormat="1" ht="31.9" customHeight="1" thickBot="1">
      <c r="A9" s="29">
        <v>4</v>
      </c>
      <c r="B9" s="30" t="s">
        <v>19</v>
      </c>
      <c r="C9" s="31" t="s">
        <v>14</v>
      </c>
      <c r="D9" s="32">
        <v>1</v>
      </c>
      <c r="E9" s="33">
        <v>7000</v>
      </c>
      <c r="F9" s="33">
        <v>7400</v>
      </c>
      <c r="G9" s="25">
        <v>7140</v>
      </c>
      <c r="H9" s="34">
        <f t="shared" si="0"/>
        <v>7180</v>
      </c>
      <c r="I9" s="35">
        <f t="shared" si="1"/>
        <v>202.97783130184439</v>
      </c>
      <c r="J9" s="36">
        <f t="shared" si="2"/>
        <v>2.826989293897554</v>
      </c>
      <c r="K9" s="37">
        <f t="shared" si="3"/>
        <v>7180</v>
      </c>
      <c r="L9" s="38"/>
    </row>
    <row r="10" spans="1:12" s="39" customFormat="1" ht="31.9" customHeight="1" thickBot="1">
      <c r="A10" s="29">
        <v>5</v>
      </c>
      <c r="B10" s="30" t="s">
        <v>20</v>
      </c>
      <c r="C10" s="31" t="s">
        <v>14</v>
      </c>
      <c r="D10" s="32">
        <v>1</v>
      </c>
      <c r="E10" s="33">
        <v>15000</v>
      </c>
      <c r="F10" s="33">
        <v>16000</v>
      </c>
      <c r="G10" s="25">
        <v>15880</v>
      </c>
      <c r="H10" s="34">
        <f t="shared" si="0"/>
        <v>15626.67</v>
      </c>
      <c r="I10" s="35">
        <f t="shared" si="1"/>
        <v>546.01587278515387</v>
      </c>
      <c r="J10" s="36">
        <f t="shared" si="2"/>
        <v>3.4941281334100855</v>
      </c>
      <c r="K10" s="37">
        <f t="shared" si="3"/>
        <v>15626.67</v>
      </c>
      <c r="L10" s="38"/>
    </row>
    <row r="11" spans="1:12" s="39" customFormat="1" ht="31.9" customHeight="1" thickBot="1">
      <c r="A11" s="29">
        <v>6</v>
      </c>
      <c r="B11" s="30" t="s">
        <v>22</v>
      </c>
      <c r="C11" s="31" t="s">
        <v>25</v>
      </c>
      <c r="D11" s="32">
        <v>5</v>
      </c>
      <c r="E11" s="33">
        <v>250</v>
      </c>
      <c r="F11" s="33">
        <v>300</v>
      </c>
      <c r="G11" s="25">
        <v>270</v>
      </c>
      <c r="H11" s="34">
        <f t="shared" si="0"/>
        <v>273.33</v>
      </c>
      <c r="I11" s="35">
        <f t="shared" si="1"/>
        <v>25.166114784235834</v>
      </c>
      <c r="J11" s="36">
        <f t="shared" si="2"/>
        <v>9.2072274482258933</v>
      </c>
      <c r="K11" s="37">
        <f t="shared" si="3"/>
        <v>1366.6499999999999</v>
      </c>
      <c r="L11" s="38"/>
    </row>
    <row r="12" spans="1:12" s="39" customFormat="1" ht="31.9" customHeight="1" thickBot="1">
      <c r="A12" s="29">
        <v>7</v>
      </c>
      <c r="B12" s="30" t="s">
        <v>21</v>
      </c>
      <c r="C12" s="31" t="s">
        <v>25</v>
      </c>
      <c r="D12" s="32">
        <v>2</v>
      </c>
      <c r="E12" s="33">
        <v>300</v>
      </c>
      <c r="F12" s="33">
        <v>300</v>
      </c>
      <c r="G12" s="25">
        <v>320</v>
      </c>
      <c r="H12" s="34">
        <f t="shared" si="0"/>
        <v>306.67</v>
      </c>
      <c r="I12" s="35">
        <f t="shared" si="1"/>
        <v>11.547005383792515</v>
      </c>
      <c r="J12" s="36">
        <f t="shared" si="2"/>
        <v>3.7652869155093471</v>
      </c>
      <c r="K12" s="37">
        <f t="shared" si="3"/>
        <v>613.34</v>
      </c>
      <c r="L12" s="38"/>
    </row>
    <row r="13" spans="1:12" s="39" customFormat="1" ht="31.9" customHeight="1" thickBot="1">
      <c r="A13" s="29">
        <v>8</v>
      </c>
      <c r="B13" s="30" t="s">
        <v>23</v>
      </c>
      <c r="C13" s="31" t="s">
        <v>26</v>
      </c>
      <c r="D13" s="32">
        <v>2</v>
      </c>
      <c r="E13" s="33">
        <v>8000</v>
      </c>
      <c r="F13" s="33">
        <v>8800</v>
      </c>
      <c r="G13" s="25">
        <v>8170</v>
      </c>
      <c r="H13" s="34">
        <f t="shared" si="0"/>
        <v>8323.33</v>
      </c>
      <c r="I13" s="35">
        <f t="shared" si="1"/>
        <v>421.46569650842684</v>
      </c>
      <c r="J13" s="36">
        <f t="shared" si="2"/>
        <v>5.0636667837082854</v>
      </c>
      <c r="K13" s="37">
        <f t="shared" si="3"/>
        <v>16646.66</v>
      </c>
      <c r="L13" s="38"/>
    </row>
    <row r="14" spans="1:12" s="39" customFormat="1" ht="31.9" customHeight="1" thickBot="1">
      <c r="A14" s="29">
        <v>9</v>
      </c>
      <c r="B14" s="30" t="s">
        <v>24</v>
      </c>
      <c r="C14" s="31" t="s">
        <v>26</v>
      </c>
      <c r="D14" s="32">
        <v>2</v>
      </c>
      <c r="E14" s="33">
        <v>15000</v>
      </c>
      <c r="F14" s="33">
        <v>15900</v>
      </c>
      <c r="G14" s="25">
        <v>15500</v>
      </c>
      <c r="H14" s="34">
        <f t="shared" si="0"/>
        <v>15466.67</v>
      </c>
      <c r="I14" s="35">
        <f t="shared" si="1"/>
        <v>450.92497528228938</v>
      </c>
      <c r="J14" s="36">
        <f t="shared" si="2"/>
        <v>2.9154625739237301</v>
      </c>
      <c r="K14" s="37">
        <f t="shared" si="3"/>
        <v>30933.34</v>
      </c>
      <c r="L14" s="38"/>
    </row>
    <row r="15" spans="1:12" ht="15" customHeight="1">
      <c r="A15" s="43" t="s">
        <v>3</v>
      </c>
      <c r="B15" s="43"/>
      <c r="C15" s="43"/>
      <c r="D15" s="43"/>
      <c r="E15" s="43"/>
      <c r="F15" s="43"/>
      <c r="G15" s="43"/>
      <c r="H15" s="43"/>
      <c r="I15" s="43"/>
      <c r="J15" s="44"/>
      <c r="K15" s="27">
        <f>SUM(K6:K14)</f>
        <v>86460</v>
      </c>
      <c r="L15" s="6"/>
    </row>
    <row r="16" spans="1:12" ht="15" customHeight="1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7"/>
      <c r="L16" s="6"/>
    </row>
    <row r="17" spans="1:12" ht="72.75" customHeight="1">
      <c r="A17" s="42" t="s">
        <v>27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6"/>
    </row>
    <row r="18" spans="1:12" ht="21.75" customHeight="1">
      <c r="A18" s="57" t="s">
        <v>28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6"/>
    </row>
    <row r="19" spans="1:12" ht="18.75">
      <c r="A19" s="21" t="s">
        <v>13</v>
      </c>
      <c r="B19" s="15"/>
      <c r="C19" s="8"/>
      <c r="D19" s="8"/>
      <c r="E19" s="9"/>
      <c r="F19" s="9"/>
      <c r="G19" s="9"/>
      <c r="H19" s="9"/>
      <c r="I19" s="10"/>
      <c r="J19" s="10"/>
      <c r="K19" s="10"/>
      <c r="L19" s="6"/>
    </row>
    <row r="20" spans="1:12" ht="15.75">
      <c r="A20" s="21" t="s">
        <v>29</v>
      </c>
      <c r="B20" s="21"/>
      <c r="C20" s="8"/>
      <c r="D20" s="8"/>
      <c r="E20" s="9"/>
      <c r="F20" s="9"/>
      <c r="G20" s="9"/>
      <c r="H20" s="9"/>
      <c r="I20" s="11"/>
      <c r="J20" s="12"/>
      <c r="K20" s="12"/>
      <c r="L20" s="6"/>
    </row>
    <row r="21" spans="1:12" ht="15.75">
      <c r="A21" s="21" t="s">
        <v>30</v>
      </c>
      <c r="B21" s="21"/>
      <c r="C21" s="7"/>
      <c r="D21" s="7"/>
      <c r="E21" s="14"/>
      <c r="F21" s="14"/>
      <c r="G21" s="14"/>
      <c r="H21" s="14"/>
      <c r="I21" s="22"/>
      <c r="J21" s="22"/>
      <c r="K21" s="12"/>
      <c r="L21" s="6"/>
    </row>
    <row r="22" spans="1:12" ht="15.75">
      <c r="A22" s="21" t="s">
        <v>31</v>
      </c>
      <c r="B22" s="21"/>
      <c r="C22" s="7"/>
      <c r="D22" s="7"/>
      <c r="E22" s="14"/>
      <c r="F22" s="8"/>
      <c r="G22" s="14"/>
      <c r="H22" s="14"/>
      <c r="I22" s="22"/>
      <c r="J22" s="22"/>
      <c r="K22" s="12"/>
      <c r="L22" s="6"/>
    </row>
    <row r="23" spans="1:12" ht="15.75">
      <c r="A23" s="7"/>
      <c r="B23" s="15"/>
      <c r="C23" s="7"/>
      <c r="D23" s="7"/>
      <c r="E23" s="14"/>
      <c r="F23" s="8"/>
      <c r="G23" s="14"/>
      <c r="H23" s="14"/>
      <c r="I23" s="22"/>
      <c r="J23" s="22"/>
      <c r="K23" s="12"/>
      <c r="L23" s="6"/>
    </row>
    <row r="24" spans="1:12" ht="15.75">
      <c r="A24" s="7"/>
      <c r="B24" s="13"/>
      <c r="C24" s="8"/>
      <c r="D24" s="18"/>
      <c r="E24" s="18"/>
      <c r="F24" s="49"/>
      <c r="G24" s="49"/>
      <c r="H24" s="49"/>
      <c r="I24" s="50"/>
      <c r="J24" s="50"/>
      <c r="K24" s="12"/>
      <c r="L24" s="6"/>
    </row>
    <row r="25" spans="1:12">
      <c r="I25" s="4"/>
    </row>
    <row r="26" spans="1:12">
      <c r="I26" s="4"/>
    </row>
    <row r="27" spans="1:12">
      <c r="I27" s="4"/>
    </row>
    <row r="28" spans="1:12">
      <c r="I28" s="4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  <row r="11714" spans="9:9">
      <c r="I11714" s="4"/>
    </row>
    <row r="11715" spans="9:9">
      <c r="I11715" s="4"/>
    </row>
    <row r="11716" spans="9:9">
      <c r="I11716" s="4"/>
    </row>
    <row r="11717" spans="9:9">
      <c r="I11717" s="4"/>
    </row>
    <row r="11718" spans="9:9">
      <c r="I11718" s="4"/>
    </row>
    <row r="11719" spans="9:9">
      <c r="I11719" s="4"/>
    </row>
  </sheetData>
  <mergeCells count="18">
    <mergeCell ref="F24:H24"/>
    <mergeCell ref="I24:J24"/>
    <mergeCell ref="I3:I5"/>
    <mergeCell ref="J3:J5"/>
    <mergeCell ref="K3:K5"/>
    <mergeCell ref="H3:H5"/>
    <mergeCell ref="F3:F5"/>
    <mergeCell ref="G3:G5"/>
    <mergeCell ref="A18:K18"/>
    <mergeCell ref="A2:K2"/>
    <mergeCell ref="A1:K1"/>
    <mergeCell ref="A17:K17"/>
    <mergeCell ref="A15:J15"/>
    <mergeCell ref="C3:C5"/>
    <mergeCell ref="E3:E5"/>
    <mergeCell ref="A3:A5"/>
    <mergeCell ref="B3:B5"/>
    <mergeCell ref="D3:D5"/>
  </mergeCells>
  <printOptions horizontalCentered="1"/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F4"/>
  <sheetViews>
    <sheetView zoomScale="160" zoomScaleNormal="160" workbookViewId="0">
      <selection activeCell="G3" sqref="G3"/>
    </sheetView>
  </sheetViews>
  <sheetFormatPr defaultRowHeight="15"/>
  <cols>
    <col min="5" max="5" width="16.28515625" customWidth="1"/>
    <col min="6" max="6" width="13.140625" bestFit="1" customWidth="1"/>
  </cols>
  <sheetData>
    <row r="1" spans="4:6" ht="15.75" thickBot="1"/>
    <row r="2" spans="4:6" ht="16.5" thickBot="1">
      <c r="D2" s="19">
        <v>4</v>
      </c>
      <c r="E2" s="16">
        <v>78501.7</v>
      </c>
      <c r="F2" s="24">
        <f>D2*E2</f>
        <v>314006.8</v>
      </c>
    </row>
    <row r="3" spans="4:6" ht="16.5" thickBot="1">
      <c r="D3" s="19">
        <v>4</v>
      </c>
      <c r="E3" s="16">
        <v>22796.47</v>
      </c>
      <c r="F3" s="24">
        <f>D3*E3</f>
        <v>91185.88</v>
      </c>
    </row>
    <row r="4" spans="4:6">
      <c r="F4" s="24">
        <f>SUM(F2:F3)</f>
        <v>405192.68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19">
        <v>30</v>
      </c>
      <c r="B1" s="25">
        <v>1683.6</v>
      </c>
      <c r="C1" s="24">
        <f>A1*B1</f>
        <v>50508</v>
      </c>
    </row>
    <row r="2" spans="1:3" ht="16.5" thickBot="1">
      <c r="A2" s="19">
        <v>30</v>
      </c>
      <c r="B2" s="25">
        <v>1976.4</v>
      </c>
      <c r="C2" s="24">
        <f t="shared" ref="C2:C6" si="0">A2*B2</f>
        <v>59292</v>
      </c>
    </row>
    <row r="3" spans="1:3" ht="16.5" thickBot="1">
      <c r="A3" s="19">
        <v>115</v>
      </c>
      <c r="B3" s="25">
        <v>2415.6</v>
      </c>
      <c r="C3" s="24">
        <f t="shared" si="0"/>
        <v>277794</v>
      </c>
    </row>
    <row r="4" spans="1:3" ht="16.5" thickBot="1">
      <c r="A4" s="19">
        <v>150</v>
      </c>
      <c r="B4" s="25">
        <v>2696.2</v>
      </c>
      <c r="C4" s="24">
        <f t="shared" si="0"/>
        <v>404430</v>
      </c>
    </row>
    <row r="5" spans="1:3" ht="16.5" thickBot="1">
      <c r="A5" s="19">
        <v>15</v>
      </c>
      <c r="B5" s="25">
        <v>2989</v>
      </c>
      <c r="C5" s="24">
        <f t="shared" si="0"/>
        <v>44835</v>
      </c>
    </row>
    <row r="6" spans="1:3" ht="16.5" thickBot="1">
      <c r="A6" s="19">
        <v>5</v>
      </c>
      <c r="B6" s="25">
        <v>3672.2</v>
      </c>
      <c r="C6" s="24">
        <f t="shared" si="0"/>
        <v>18361</v>
      </c>
    </row>
    <row r="7" spans="1:3">
      <c r="A7" s="23"/>
      <c r="C7" s="24">
        <f>SUM(C1:C6)</f>
        <v>855220</v>
      </c>
    </row>
    <row r="14" spans="1:3" ht="15.75">
      <c r="A14" s="25">
        <v>1683.6</v>
      </c>
    </row>
    <row r="15" spans="1:3" ht="15.75">
      <c r="A15" s="25">
        <v>1976.4</v>
      </c>
    </row>
    <row r="16" spans="1:3" ht="15.75">
      <c r="A16" s="25">
        <v>2415.6</v>
      </c>
    </row>
    <row r="17" spans="1:1" ht="15.75">
      <c r="A17" s="25">
        <v>2696.2</v>
      </c>
    </row>
    <row r="18" spans="1:1" ht="15.75">
      <c r="A18" s="25">
        <v>2989</v>
      </c>
    </row>
    <row r="19" spans="1:1" ht="15.75">
      <c r="A19" s="25">
        <v>3672.2</v>
      </c>
    </row>
    <row r="20" spans="1:1">
      <c r="A20" s="26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2026-08-31T09:09:22Z</dcterms:modified>
</cp:coreProperties>
</file>