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2026г. Заявка на сантехнику\"/>
    </mc:Choice>
  </mc:AlternateContent>
  <xr:revisionPtr revIDLastSave="0" documentId="13_ncr:1_{49C151C4-4E60-4F98-AB25-0A48BEF136A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стоимость" sheetId="2" r:id="rId1"/>
  </sheets>
  <calcPr calcId="191029"/>
</workbook>
</file>

<file path=xl/calcChain.xml><?xml version="1.0" encoding="utf-8"?>
<calcChain xmlns="http://schemas.openxmlformats.org/spreadsheetml/2006/main">
  <c r="H4" i="2" l="1"/>
  <c r="K17" i="2"/>
  <c r="J17" i="2"/>
  <c r="K16" i="2"/>
  <c r="M16" i="2" s="1"/>
  <c r="N16" i="2" s="1"/>
  <c r="J16" i="2"/>
  <c r="H16" i="2"/>
  <c r="F16" i="2"/>
  <c r="K15" i="2"/>
  <c r="L15" i="2" s="1"/>
  <c r="J15" i="2"/>
  <c r="H15" i="2"/>
  <c r="F15" i="2"/>
  <c r="K14" i="2"/>
  <c r="M14" i="2" s="1"/>
  <c r="N14" i="2" s="1"/>
  <c r="J14" i="2"/>
  <c r="H14" i="2"/>
  <c r="F14" i="2"/>
  <c r="K13" i="2"/>
  <c r="M13" i="2" s="1"/>
  <c r="N13" i="2" s="1"/>
  <c r="J13" i="2"/>
  <c r="H13" i="2"/>
  <c r="F13" i="2"/>
  <c r="K12" i="2"/>
  <c r="M12" i="2" s="1"/>
  <c r="N12" i="2" s="1"/>
  <c r="J12" i="2"/>
  <c r="H12" i="2"/>
  <c r="F12" i="2"/>
  <c r="K11" i="2"/>
  <c r="M11" i="2" s="1"/>
  <c r="N11" i="2" s="1"/>
  <c r="J11" i="2"/>
  <c r="H11" i="2"/>
  <c r="F11" i="2"/>
  <c r="K10" i="2"/>
  <c r="L10" i="2" s="1"/>
  <c r="J10" i="2"/>
  <c r="H10" i="2"/>
  <c r="F10" i="2"/>
  <c r="K9" i="2"/>
  <c r="M9" i="2" s="1"/>
  <c r="N9" i="2" s="1"/>
  <c r="J9" i="2"/>
  <c r="H9" i="2"/>
  <c r="F9" i="2"/>
  <c r="K8" i="2"/>
  <c r="L8" i="2" s="1"/>
  <c r="J8" i="2"/>
  <c r="H8" i="2"/>
  <c r="F8" i="2"/>
  <c r="K7" i="2"/>
  <c r="M7" i="2" s="1"/>
  <c r="N7" i="2" s="1"/>
  <c r="J7" i="2"/>
  <c r="H7" i="2"/>
  <c r="F7" i="2"/>
  <c r="K6" i="2"/>
  <c r="M6" i="2" s="1"/>
  <c r="N6" i="2" s="1"/>
  <c r="J6" i="2"/>
  <c r="H6" i="2"/>
  <c r="F6" i="2"/>
  <c r="K5" i="2"/>
  <c r="M5" i="2" s="1"/>
  <c r="N5" i="2" s="1"/>
  <c r="J5" i="2"/>
  <c r="H5" i="2"/>
  <c r="F5" i="2"/>
  <c r="K4" i="2"/>
  <c r="L4" i="2" s="1"/>
  <c r="J4" i="2"/>
  <c r="F4" i="2"/>
  <c r="K3" i="2"/>
  <c r="M3" i="2" s="1"/>
  <c r="N3" i="2" s="1"/>
  <c r="J3" i="2"/>
  <c r="F3" i="2"/>
  <c r="K2" i="2"/>
  <c r="M2" i="2" s="1"/>
  <c r="N2" i="2" s="1"/>
  <c r="J2" i="2"/>
  <c r="H2" i="2"/>
  <c r="F2" i="2"/>
  <c r="M15" i="2" l="1"/>
  <c r="N15" i="2" s="1"/>
  <c r="L6" i="2"/>
  <c r="L16" i="2"/>
  <c r="F17" i="2"/>
  <c r="H17" i="2"/>
  <c r="L9" i="2"/>
  <c r="L14" i="2"/>
  <c r="L13" i="2"/>
  <c r="L12" i="2"/>
  <c r="L11" i="2"/>
  <c r="M10" i="2"/>
  <c r="N10" i="2" s="1"/>
  <c r="M8" i="2"/>
  <c r="N8" i="2" s="1"/>
  <c r="L7" i="2"/>
  <c r="L5" i="2"/>
  <c r="M4" i="2"/>
  <c r="N4" i="2" s="1"/>
  <c r="L3" i="2"/>
  <c r="L2" i="2"/>
  <c r="L17" i="2" l="1"/>
</calcChain>
</file>

<file path=xl/sharedStrings.xml><?xml version="1.0" encoding="utf-8"?>
<sst xmlns="http://schemas.openxmlformats.org/spreadsheetml/2006/main" count="42" uniqueCount="35">
  <si>
    <t>Итого</t>
  </si>
  <si>
    <t>к-во</t>
  </si>
  <si>
    <t>КП1</t>
  </si>
  <si>
    <t>сумма</t>
  </si>
  <si>
    <t>КП2</t>
  </si>
  <si>
    <t>КП3</t>
  </si>
  <si>
    <t>ср.цена</t>
  </si>
  <si>
    <t>σ=</t>
  </si>
  <si>
    <t>V</t>
  </si>
  <si>
    <t>Полторацкий А.Н.</t>
  </si>
  <si>
    <t>Кран  шаровый 0,5дюйма из нержавеющей стали , резьба НР-ВР</t>
  </si>
  <si>
    <t>Кран шаровый латунный 1/2 дюйма стандартный проход с накидной гайкой ВР/НВ , бабочка PN 16</t>
  </si>
  <si>
    <t xml:space="preserve">Гофра труба для сифона 40х40/50 для сливов диаметром 1 1/2 (40мм). Длина 80см. </t>
  </si>
  <si>
    <t>Смеситель для раковины хром</t>
  </si>
  <si>
    <t>Арматура для смывного  бочка унитаза с нижней подводкой двухрежимная</t>
  </si>
  <si>
    <t>Сиденье для унитаза с крышкой между болтами  160мм</t>
  </si>
  <si>
    <t>Гибкая подводка для воды 1/2 гайка-штуцер , длина 50 см.</t>
  </si>
  <si>
    <t xml:space="preserve"> Гибкая подводка для воды 1/2 дюйма  гайка гайка длина 50 см.</t>
  </si>
  <si>
    <t>Труба полипропиленовая 20х3,4 армированная стекловолокном белая. Хлыст 4 м.</t>
  </si>
  <si>
    <t>Комбинированный тройник полипропиленовый РВК 20ммх1/2НР (ш)х20ммтройник ( резьба сверху)</t>
  </si>
  <si>
    <t>Муфта полипропиленовая d 25мм. Белая. RTP</t>
  </si>
  <si>
    <t>Пистолет поливочный с фиксатором цанга 1/2 дюйма</t>
  </si>
  <si>
    <t>28.14.13.130</t>
  </si>
  <si>
    <t>22.23.12.140</t>
  </si>
  <si>
    <t>ОКПД2</t>
  </si>
  <si>
    <t>28.14.12.110</t>
  </si>
  <si>
    <t>22.23.12.130</t>
  </si>
  <si>
    <t>22.19.30.120</t>
  </si>
  <si>
    <t>22.21.29.140</t>
  </si>
  <si>
    <t>22.21.29.130</t>
  </si>
  <si>
    <t>Шланг поливочный 1/2 дюйма трехслойный  25 (в метрах)</t>
  </si>
  <si>
    <t>22.21.29.120</t>
  </si>
  <si>
    <t>28.29.22.190</t>
  </si>
  <si>
    <t>10.06.2026г.</t>
  </si>
  <si>
    <t>Начальник экспертментального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</si>
</sst>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color rgb="FFFF0000"/>
      <name val="Times New Roman"/>
      <family val="1"/>
      <charset val="204"/>
    </font>
    <font>
      <sz val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/>
    <xf numFmtId="2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abSelected="1" workbookViewId="0">
      <selection activeCell="Q6" sqref="Q6"/>
    </sheetView>
  </sheetViews>
  <sheetFormatPr defaultColWidth="9.140625" defaultRowHeight="15" x14ac:dyDescent="0.25"/>
  <cols>
    <col min="1" max="1" width="4" style="9" customWidth="1"/>
    <col min="2" max="2" width="32.5703125" style="12" customWidth="1"/>
    <col min="3" max="3" width="11.28515625" style="12" customWidth="1"/>
    <col min="4" max="4" width="5.5703125" style="9" customWidth="1"/>
    <col min="5" max="6" width="9.28515625" style="9" customWidth="1"/>
    <col min="7" max="7" width="7" style="9" customWidth="1"/>
    <col min="8" max="8" width="9.28515625" style="9" customWidth="1"/>
    <col min="9" max="9" width="7.28515625" style="9" customWidth="1"/>
    <col min="10" max="14" width="9.28515625" style="9" customWidth="1"/>
  </cols>
  <sheetData>
    <row r="1" spans="1:14" x14ac:dyDescent="0.25">
      <c r="A1" s="1"/>
      <c r="B1" s="2"/>
      <c r="C1" s="2" t="s">
        <v>24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3</v>
      </c>
      <c r="I1" s="3" t="s">
        <v>5</v>
      </c>
      <c r="J1" s="3" t="s">
        <v>3</v>
      </c>
      <c r="K1" s="3" t="s">
        <v>6</v>
      </c>
      <c r="L1" s="3" t="s">
        <v>3</v>
      </c>
      <c r="M1" s="1" t="s">
        <v>7</v>
      </c>
      <c r="N1" s="1" t="s">
        <v>8</v>
      </c>
    </row>
    <row r="2" spans="1:14" ht="25.5" x14ac:dyDescent="0.25">
      <c r="A2" s="1">
        <v>1</v>
      </c>
      <c r="B2" s="4" t="s">
        <v>10</v>
      </c>
      <c r="C2" s="4" t="s">
        <v>22</v>
      </c>
      <c r="D2" s="5">
        <v>8</v>
      </c>
      <c r="E2" s="5">
        <v>686</v>
      </c>
      <c r="F2" s="6">
        <f>D2*E2</f>
        <v>5488</v>
      </c>
      <c r="G2" s="6">
        <v>364</v>
      </c>
      <c r="H2" s="6">
        <f>D2*G2</f>
        <v>2912</v>
      </c>
      <c r="I2" s="6">
        <v>578</v>
      </c>
      <c r="J2" s="6">
        <f>D2*I2</f>
        <v>4624</v>
      </c>
      <c r="K2" s="6">
        <f>(E2+G2+I2)/3</f>
        <v>542.66666666666663</v>
      </c>
      <c r="L2" s="6">
        <f>D2*K2</f>
        <v>4341.333333333333</v>
      </c>
      <c r="M2" s="6">
        <f>SQRT((POWER(E2-K2,2)+POWER(G2-K2,2)+POWER(I2-K2,2))/(3-1))</f>
        <v>163.88207142129164</v>
      </c>
      <c r="N2" s="7">
        <f>M2/K2*100</f>
        <v>30.199398910557427</v>
      </c>
    </row>
    <row r="3" spans="1:14" ht="38.25" x14ac:dyDescent="0.25">
      <c r="A3" s="1">
        <v>2</v>
      </c>
      <c r="B3" s="4" t="s">
        <v>11</v>
      </c>
      <c r="C3" s="4" t="s">
        <v>22</v>
      </c>
      <c r="D3" s="5">
        <v>1</v>
      </c>
      <c r="E3" s="5">
        <v>404</v>
      </c>
      <c r="F3" s="6">
        <f t="shared" ref="F3:F16" si="0">D3*E3</f>
        <v>404</v>
      </c>
      <c r="G3" s="6">
        <v>457.12</v>
      </c>
      <c r="H3" s="6">
        <v>686</v>
      </c>
      <c r="I3" s="6">
        <v>622</v>
      </c>
      <c r="J3" s="6">
        <f t="shared" ref="J3:J17" si="1">D3*I3</f>
        <v>622</v>
      </c>
      <c r="K3" s="6">
        <f t="shared" ref="K3:K17" si="2">(E3+G3+I3)/3</f>
        <v>494.37333333333328</v>
      </c>
      <c r="L3" s="6">
        <f t="shared" ref="L3:L16" si="3">D3*K3</f>
        <v>494.37333333333328</v>
      </c>
      <c r="M3" s="6">
        <f t="shared" ref="M3:M16" si="4">SQRT((POWER(E3-K3,2)+POWER(G3-K3,2)+POWER(I3-K3,2))/(3-1))</f>
        <v>113.674351255388</v>
      </c>
      <c r="N3" s="7">
        <f t="shared" ref="N3:N16" si="5">M3/K3*100</f>
        <v>22.993625179767253</v>
      </c>
    </row>
    <row r="4" spans="1:14" ht="38.25" x14ac:dyDescent="0.25">
      <c r="A4" s="1">
        <v>3</v>
      </c>
      <c r="B4" s="4" t="s">
        <v>12</v>
      </c>
      <c r="C4" s="4" t="s">
        <v>23</v>
      </c>
      <c r="D4" s="5">
        <v>8</v>
      </c>
      <c r="E4" s="5">
        <v>200</v>
      </c>
      <c r="F4" s="6">
        <f t="shared" si="0"/>
        <v>1600</v>
      </c>
      <c r="G4" s="6">
        <v>187</v>
      </c>
      <c r="H4" s="6">
        <f t="shared" ref="H4:H16" si="6">D4*G4</f>
        <v>1496</v>
      </c>
      <c r="I4" s="6">
        <v>241</v>
      </c>
      <c r="J4" s="6">
        <f t="shared" si="1"/>
        <v>1928</v>
      </c>
      <c r="K4" s="6">
        <f t="shared" si="2"/>
        <v>209.33333333333334</v>
      </c>
      <c r="L4" s="6">
        <f t="shared" si="3"/>
        <v>1674.6666666666667</v>
      </c>
      <c r="M4" s="6">
        <f t="shared" si="4"/>
        <v>28.183919765237292</v>
      </c>
      <c r="N4" s="7">
        <f t="shared" si="5"/>
        <v>13.463655938807623</v>
      </c>
    </row>
    <row r="5" spans="1:14" x14ac:dyDescent="0.25">
      <c r="A5" s="1">
        <v>4</v>
      </c>
      <c r="B5" s="4" t="s">
        <v>13</v>
      </c>
      <c r="C5" s="4" t="s">
        <v>25</v>
      </c>
      <c r="D5" s="5">
        <v>2</v>
      </c>
      <c r="E5" s="5">
        <v>4930</v>
      </c>
      <c r="F5" s="6">
        <f t="shared" si="0"/>
        <v>9860</v>
      </c>
      <c r="G5" s="6">
        <v>3990</v>
      </c>
      <c r="H5" s="6">
        <f t="shared" si="6"/>
        <v>7980</v>
      </c>
      <c r="I5" s="6">
        <v>4235</v>
      </c>
      <c r="J5" s="6">
        <f t="shared" si="1"/>
        <v>8470</v>
      </c>
      <c r="K5" s="6">
        <f t="shared" si="2"/>
        <v>4385</v>
      </c>
      <c r="L5" s="6">
        <f t="shared" si="3"/>
        <v>8770</v>
      </c>
      <c r="M5" s="6">
        <f t="shared" si="4"/>
        <v>487.62177966124523</v>
      </c>
      <c r="N5" s="7">
        <f t="shared" si="5"/>
        <v>11.120223025341966</v>
      </c>
    </row>
    <row r="6" spans="1:14" ht="38.25" x14ac:dyDescent="0.25">
      <c r="A6" s="1">
        <v>5</v>
      </c>
      <c r="B6" s="4" t="s">
        <v>14</v>
      </c>
      <c r="C6" s="4" t="s">
        <v>25</v>
      </c>
      <c r="D6" s="5">
        <v>3</v>
      </c>
      <c r="E6" s="5">
        <v>603</v>
      </c>
      <c r="F6" s="6">
        <f t="shared" si="0"/>
        <v>1809</v>
      </c>
      <c r="G6" s="6">
        <v>768</v>
      </c>
      <c r="H6" s="6">
        <f t="shared" si="6"/>
        <v>2304</v>
      </c>
      <c r="I6" s="6">
        <v>683</v>
      </c>
      <c r="J6" s="6">
        <f t="shared" si="1"/>
        <v>2049</v>
      </c>
      <c r="K6" s="6">
        <f t="shared" si="2"/>
        <v>684.66666666666663</v>
      </c>
      <c r="L6" s="6">
        <f t="shared" si="3"/>
        <v>2054</v>
      </c>
      <c r="M6" s="6">
        <f t="shared" si="4"/>
        <v>82.512625296577085</v>
      </c>
      <c r="N6" s="7">
        <f t="shared" si="5"/>
        <v>12.051503207873965</v>
      </c>
    </row>
    <row r="7" spans="1:14" ht="25.5" x14ac:dyDescent="0.25">
      <c r="A7" s="1">
        <v>6</v>
      </c>
      <c r="B7" s="4" t="s">
        <v>15</v>
      </c>
      <c r="C7" s="4" t="s">
        <v>26</v>
      </c>
      <c r="D7" s="5">
        <v>1</v>
      </c>
      <c r="E7" s="5">
        <v>420</v>
      </c>
      <c r="F7" s="6">
        <f t="shared" si="0"/>
        <v>420</v>
      </c>
      <c r="G7" s="6">
        <v>497</v>
      </c>
      <c r="H7" s="6">
        <f t="shared" si="6"/>
        <v>497</v>
      </c>
      <c r="I7" s="6">
        <v>720</v>
      </c>
      <c r="J7" s="6">
        <f t="shared" si="1"/>
        <v>720</v>
      </c>
      <c r="K7" s="6">
        <f t="shared" si="2"/>
        <v>545.66666666666663</v>
      </c>
      <c r="L7" s="6">
        <f t="shared" si="3"/>
        <v>545.66666666666663</v>
      </c>
      <c r="M7" s="6">
        <f t="shared" si="4"/>
        <v>155.80864332036697</v>
      </c>
      <c r="N7" s="7">
        <f t="shared" si="5"/>
        <v>28.553813681191258</v>
      </c>
    </row>
    <row r="8" spans="1:14" ht="25.5" x14ac:dyDescent="0.25">
      <c r="A8" s="1">
        <v>7</v>
      </c>
      <c r="B8" s="4" t="s">
        <v>16</v>
      </c>
      <c r="C8" s="4" t="s">
        <v>27</v>
      </c>
      <c r="D8" s="5">
        <v>1</v>
      </c>
      <c r="E8" s="5">
        <v>227</v>
      </c>
      <c r="F8" s="6">
        <f t="shared" si="0"/>
        <v>227</v>
      </c>
      <c r="G8" s="6">
        <v>188</v>
      </c>
      <c r="H8" s="6">
        <f t="shared" si="6"/>
        <v>188</v>
      </c>
      <c r="I8" s="6">
        <v>184</v>
      </c>
      <c r="J8" s="6">
        <f t="shared" si="1"/>
        <v>184</v>
      </c>
      <c r="K8" s="6">
        <f t="shared" si="2"/>
        <v>199.66666666666666</v>
      </c>
      <c r="L8" s="6">
        <f t="shared" si="3"/>
        <v>199.66666666666666</v>
      </c>
      <c r="M8" s="6">
        <f t="shared" si="4"/>
        <v>23.75570107012911</v>
      </c>
      <c r="N8" s="7">
        <f t="shared" si="5"/>
        <v>11.897680001734113</v>
      </c>
    </row>
    <row r="9" spans="1:14" ht="25.5" x14ac:dyDescent="0.25">
      <c r="A9" s="1">
        <v>8</v>
      </c>
      <c r="B9" s="8" t="s">
        <v>17</v>
      </c>
      <c r="C9" s="4" t="s">
        <v>27</v>
      </c>
      <c r="D9" s="5">
        <v>2</v>
      </c>
      <c r="E9" s="5">
        <v>266</v>
      </c>
      <c r="F9" s="6">
        <f t="shared" si="0"/>
        <v>532</v>
      </c>
      <c r="G9" s="6">
        <v>176</v>
      </c>
      <c r="H9" s="6">
        <f t="shared" si="6"/>
        <v>352</v>
      </c>
      <c r="I9" s="6">
        <v>291</v>
      </c>
      <c r="J9" s="6">
        <f t="shared" si="1"/>
        <v>582</v>
      </c>
      <c r="K9" s="6">
        <f t="shared" si="2"/>
        <v>244.33333333333334</v>
      </c>
      <c r="L9" s="6">
        <f t="shared" si="3"/>
        <v>488.66666666666669</v>
      </c>
      <c r="M9" s="6">
        <f t="shared" si="4"/>
        <v>60.484157705413523</v>
      </c>
      <c r="N9" s="7">
        <f t="shared" si="5"/>
        <v>24.754771230046462</v>
      </c>
    </row>
    <row r="10" spans="1:14" ht="38.25" x14ac:dyDescent="0.25">
      <c r="A10" s="1">
        <v>9</v>
      </c>
      <c r="B10" s="4" t="s">
        <v>18</v>
      </c>
      <c r="C10" s="4" t="s">
        <v>28</v>
      </c>
      <c r="D10" s="5">
        <v>1</v>
      </c>
      <c r="E10" s="5">
        <v>482</v>
      </c>
      <c r="F10" s="6">
        <f t="shared" si="0"/>
        <v>482</v>
      </c>
      <c r="G10" s="6">
        <v>286.44</v>
      </c>
      <c r="H10" s="6">
        <f t="shared" si="6"/>
        <v>286.44</v>
      </c>
      <c r="I10" s="6">
        <v>336</v>
      </c>
      <c r="J10" s="6">
        <f t="shared" si="1"/>
        <v>336</v>
      </c>
      <c r="K10" s="6">
        <f t="shared" si="2"/>
        <v>368.1466666666667</v>
      </c>
      <c r="L10" s="6">
        <f t="shared" si="3"/>
        <v>368.1466666666667</v>
      </c>
      <c r="M10" s="6">
        <f t="shared" si="4"/>
        <v>101.6660441510996</v>
      </c>
      <c r="N10" s="7">
        <f t="shared" si="5"/>
        <v>27.615636200544962</v>
      </c>
    </row>
    <row r="11" spans="1:14" ht="38.25" x14ac:dyDescent="0.25">
      <c r="A11" s="1">
        <v>10</v>
      </c>
      <c r="B11" s="4" t="s">
        <v>19</v>
      </c>
      <c r="C11" s="4" t="s">
        <v>29</v>
      </c>
      <c r="D11" s="5">
        <v>1</v>
      </c>
      <c r="E11" s="5">
        <v>166</v>
      </c>
      <c r="F11" s="6">
        <f t="shared" si="0"/>
        <v>166</v>
      </c>
      <c r="G11" s="6">
        <v>106</v>
      </c>
      <c r="H11" s="6">
        <f t="shared" si="6"/>
        <v>106</v>
      </c>
      <c r="I11" s="6">
        <v>197</v>
      </c>
      <c r="J11" s="6">
        <f t="shared" si="1"/>
        <v>197</v>
      </c>
      <c r="K11" s="6">
        <f t="shared" si="2"/>
        <v>156.33333333333334</v>
      </c>
      <c r="L11" s="6">
        <f t="shared" si="3"/>
        <v>156.33333333333334</v>
      </c>
      <c r="M11" s="6">
        <f t="shared" si="4"/>
        <v>46.26373669877232</v>
      </c>
      <c r="N11" s="7">
        <f t="shared" si="5"/>
        <v>29.593008549321308</v>
      </c>
    </row>
    <row r="12" spans="1:14" ht="25.5" x14ac:dyDescent="0.25">
      <c r="A12" s="1">
        <v>11</v>
      </c>
      <c r="B12" s="4" t="s">
        <v>20</v>
      </c>
      <c r="C12" s="4" t="s">
        <v>29</v>
      </c>
      <c r="D12" s="5">
        <v>3</v>
      </c>
      <c r="E12" s="5">
        <v>10</v>
      </c>
      <c r="F12" s="6">
        <f t="shared" si="0"/>
        <v>30</v>
      </c>
      <c r="G12" s="6">
        <v>7</v>
      </c>
      <c r="H12" s="6">
        <f t="shared" si="6"/>
        <v>21</v>
      </c>
      <c r="I12" s="6">
        <v>11.2</v>
      </c>
      <c r="J12" s="6">
        <f t="shared" si="1"/>
        <v>33.599999999999994</v>
      </c>
      <c r="K12" s="6">
        <f t="shared" si="2"/>
        <v>9.4</v>
      </c>
      <c r="L12" s="6">
        <f t="shared" si="3"/>
        <v>28.200000000000003</v>
      </c>
      <c r="M12" s="6">
        <f t="shared" si="4"/>
        <v>2.1633307652783933</v>
      </c>
      <c r="N12" s="7">
        <f t="shared" si="5"/>
        <v>23.014157077429715</v>
      </c>
    </row>
    <row r="13" spans="1:14" ht="25.5" x14ac:dyDescent="0.25">
      <c r="A13" s="1">
        <v>12</v>
      </c>
      <c r="B13" s="4" t="s">
        <v>30</v>
      </c>
      <c r="C13" s="4" t="s">
        <v>31</v>
      </c>
      <c r="D13" s="5">
        <v>1</v>
      </c>
      <c r="E13" s="5">
        <v>3496</v>
      </c>
      <c r="F13" s="6">
        <f t="shared" si="0"/>
        <v>3496</v>
      </c>
      <c r="G13" s="6">
        <v>3006</v>
      </c>
      <c r="H13" s="6">
        <f t="shared" si="6"/>
        <v>3006</v>
      </c>
      <c r="I13" s="6">
        <v>1895</v>
      </c>
      <c r="J13" s="6">
        <f t="shared" si="1"/>
        <v>1895</v>
      </c>
      <c r="K13" s="6">
        <f t="shared" si="2"/>
        <v>2799</v>
      </c>
      <c r="L13" s="6">
        <f t="shared" si="3"/>
        <v>2799</v>
      </c>
      <c r="M13" s="6">
        <f t="shared" si="4"/>
        <v>820.32737367468121</v>
      </c>
      <c r="N13" s="7">
        <f t="shared" si="5"/>
        <v>29.30787330027443</v>
      </c>
    </row>
    <row r="14" spans="1:14" ht="25.5" x14ac:dyDescent="0.25">
      <c r="A14" s="1">
        <v>13</v>
      </c>
      <c r="B14" s="4" t="s">
        <v>21</v>
      </c>
      <c r="C14" s="4" t="s">
        <v>32</v>
      </c>
      <c r="D14" s="5">
        <v>1</v>
      </c>
      <c r="E14" s="5">
        <v>238</v>
      </c>
      <c r="F14" s="6">
        <f t="shared" si="0"/>
        <v>238</v>
      </c>
      <c r="G14" s="6">
        <v>294</v>
      </c>
      <c r="H14" s="6">
        <f t="shared" si="6"/>
        <v>294</v>
      </c>
      <c r="I14" s="6">
        <v>179</v>
      </c>
      <c r="J14" s="6">
        <f t="shared" si="1"/>
        <v>179</v>
      </c>
      <c r="K14" s="6">
        <f t="shared" si="2"/>
        <v>237</v>
      </c>
      <c r="L14" s="6">
        <f t="shared" si="3"/>
        <v>237</v>
      </c>
      <c r="M14" s="6">
        <f t="shared" si="4"/>
        <v>57.506521369319501</v>
      </c>
      <c r="N14" s="7">
        <f t="shared" si="5"/>
        <v>24.264355008151689</v>
      </c>
    </row>
    <row r="15" spans="1:14" x14ac:dyDescent="0.25">
      <c r="A15" s="1">
        <v>17</v>
      </c>
      <c r="B15" s="4"/>
      <c r="C15" s="4"/>
      <c r="D15" s="5"/>
      <c r="E15" s="5"/>
      <c r="F15" s="6">
        <f t="shared" si="0"/>
        <v>0</v>
      </c>
      <c r="G15" s="6"/>
      <c r="H15" s="6">
        <f t="shared" si="6"/>
        <v>0</v>
      </c>
      <c r="I15" s="6"/>
      <c r="J15" s="6">
        <f t="shared" si="1"/>
        <v>0</v>
      </c>
      <c r="K15" s="6">
        <f t="shared" si="2"/>
        <v>0</v>
      </c>
      <c r="L15" s="6">
        <f t="shared" si="3"/>
        <v>0</v>
      </c>
      <c r="M15" s="6">
        <f t="shared" si="4"/>
        <v>0</v>
      </c>
      <c r="N15" s="7" t="e">
        <f t="shared" si="5"/>
        <v>#DIV/0!</v>
      </c>
    </row>
    <row r="16" spans="1:14" x14ac:dyDescent="0.25">
      <c r="A16" s="1">
        <v>18</v>
      </c>
      <c r="B16" s="4"/>
      <c r="C16" s="4"/>
      <c r="D16" s="5"/>
      <c r="E16" s="5"/>
      <c r="F16" s="6">
        <f t="shared" si="0"/>
        <v>0</v>
      </c>
      <c r="G16" s="6"/>
      <c r="H16" s="6">
        <f t="shared" si="6"/>
        <v>0</v>
      </c>
      <c r="I16" s="6"/>
      <c r="J16" s="6">
        <f t="shared" si="1"/>
        <v>0</v>
      </c>
      <c r="K16" s="6">
        <f t="shared" si="2"/>
        <v>0</v>
      </c>
      <c r="L16" s="6">
        <f t="shared" si="3"/>
        <v>0</v>
      </c>
      <c r="M16" s="6">
        <f t="shared" si="4"/>
        <v>0</v>
      </c>
      <c r="N16" s="7" t="e">
        <f t="shared" si="5"/>
        <v>#DIV/0!</v>
      </c>
    </row>
    <row r="17" spans="2:14" x14ac:dyDescent="0.25">
      <c r="B17" s="10" t="s">
        <v>0</v>
      </c>
      <c r="C17" s="10"/>
      <c r="D17" s="11"/>
      <c r="E17" s="11">
        <v>1</v>
      </c>
      <c r="F17" s="6">
        <f>SUM(F2:F16)</f>
        <v>24752</v>
      </c>
      <c r="G17" s="1">
        <v>2</v>
      </c>
      <c r="H17" s="6">
        <f>SUM(H2:H16)</f>
        <v>20128.439999999999</v>
      </c>
      <c r="I17" s="1">
        <v>3</v>
      </c>
      <c r="J17" s="6">
        <f t="shared" si="1"/>
        <v>0</v>
      </c>
      <c r="K17" s="6">
        <f t="shared" si="2"/>
        <v>2</v>
      </c>
      <c r="L17" s="6">
        <f>SUM(L2:L16)</f>
        <v>22157.053333333337</v>
      </c>
      <c r="M17" s="6"/>
      <c r="N17" s="7"/>
    </row>
    <row r="18" spans="2:14" x14ac:dyDescent="0.25">
      <c r="B18" s="12" t="s">
        <v>33</v>
      </c>
      <c r="F18" s="13"/>
      <c r="L18" s="13"/>
    </row>
    <row r="19" spans="2:14" x14ac:dyDescent="0.25">
      <c r="B19" s="14" t="s">
        <v>34</v>
      </c>
      <c r="C19" s="14"/>
      <c r="D19" s="14"/>
      <c r="E19" s="14"/>
      <c r="F19" s="14"/>
      <c r="H19" s="9" t="s">
        <v>9</v>
      </c>
      <c r="L19" s="13"/>
    </row>
  </sheetData>
  <mergeCells count="1">
    <mergeCell ref="B19:F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стоимость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2026-06-10T05:47:08Z</cp:lastPrinted>
  <dcterms:created xsi:type="dcterms:W3CDTF">2026-04-20T08:42:00Z</dcterms:created>
  <dcterms:modified xsi:type="dcterms:W3CDTF">2026-06-10T05:47:13Z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6B112C38CE0F48288981233DBC448923_13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