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270" yWindow="360" windowWidth="13335" windowHeight="12180"/>
  </bookViews>
  <sheets>
    <sheet name="Лист1" sheetId="1" r:id="rId1"/>
    <sheet name="Лист2" sheetId="2" r:id="rId2"/>
    <sheet name="Лист3" sheetId="3" r:id="rId3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 refMode="R1C1"/>
</workbook>
</file>

<file path=xl/calcChain.xml><?xml version="1.0" encoding="utf-8"?>
<calcChain xmlns="http://schemas.openxmlformats.org/spreadsheetml/2006/main">
  <c r="L8" i="1" l="1"/>
  <c r="L9" i="1"/>
  <c r="L10" i="1"/>
  <c r="L11" i="1"/>
  <c r="G8" i="1"/>
  <c r="G9" i="1"/>
  <c r="G10" i="1"/>
  <c r="G11" i="1"/>
  <c r="F8" i="1"/>
  <c r="H8" i="1" s="1"/>
  <c r="F9" i="1"/>
  <c r="H9" i="1" s="1"/>
  <c r="F10" i="1"/>
  <c r="H10" i="1" s="1"/>
  <c r="F11" i="1"/>
  <c r="H11" i="1" s="1"/>
  <c r="L7" i="1" l="1"/>
  <c r="G7" i="1"/>
  <c r="F7" i="1"/>
  <c r="H7" i="1" s="1"/>
  <c r="L12" i="1" l="1"/>
  <c r="D22" i="1" l="1"/>
  <c r="E22" i="1" s="1"/>
  <c r="H20" i="1" l="1"/>
</calcChain>
</file>

<file path=xl/sharedStrings.xml><?xml version="1.0" encoding="utf-8"?>
<sst xmlns="http://schemas.openxmlformats.org/spreadsheetml/2006/main" count="29" uniqueCount="25">
  <si>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</si>
  <si>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</si>
  <si>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</si>
  <si>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</si>
  <si>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</si>
  <si>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</si>
  <si>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</si>
  <si>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</si>
  <si>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</si>
  <si>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</si>
  <si>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Times New Roman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</si>
  <si>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 xml:space="preserve">Сумма НМЦК </t>
  </si>
  <si>
    <t>минимальная цена за ед.изм., руб.</t>
  </si>
  <si>
    <t xml:space="preserve">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 при размещении электронного аукциона на право заключения государственного контракта </t>
  </si>
  <si>
    <t>шт</t>
  </si>
  <si>
    <t xml:space="preserve">Гибкая ИОЛ </t>
  </si>
  <si>
    <t>Скальпель копьевидный 2,2</t>
  </si>
  <si>
    <t>Вискоэластик адгезивный 2%</t>
  </si>
  <si>
    <t>Маркетинговые исследования на поставку медицинских изделий для нужд ФКУЗ МСЧ-24 ФСИН России</t>
  </si>
  <si>
    <t>Вискоэластик когезивный 1,4%</t>
  </si>
  <si>
    <t>Скальпель копьевидный 1,2</t>
  </si>
  <si>
    <t xml:space="preserve">
Провизор ФКУЗ МСЧ-24 ФСИН России                                                                                                                                                       _______________         Н.В. Якимова
</t>
  </si>
  <si>
    <t xml:space="preserve">Ответ на запрос ценовой инф-и 
КП №1
вход. 694 от 27.04.2026                       </t>
  </si>
  <si>
    <t xml:space="preserve">Ответ на запрос ценовой инф-и 
КП №2
вход. 693 от 27.04.2026                          </t>
  </si>
  <si>
    <t xml:space="preserve">Ответ на запрос ценовой инф-и 
КП №3
вход. 692 от 27.04.2026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</si>
</sst>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quotePrefix="1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quotePrefix="1" applyFont="1"/>
    <xf numFmtId="0" fontId="4" fillId="0" borderId="0" xfId="0" applyFont="1" applyBorder="1" applyAlignment="1">
      <alignment wrapText="1"/>
    </xf>
    <xf numFmtId="9" fontId="4" fillId="0" borderId="0" xfId="0" applyNumberFormat="1" applyFont="1" applyAlignment="1">
      <alignment wrapText="1"/>
    </xf>
    <xf numFmtId="9" fontId="4" fillId="0" borderId="0" xfId="0" applyNumberFormat="1" applyFont="1"/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0" fontId="4" fillId="0" borderId="0" xfId="0" applyFont="1" applyAlignment="1">
      <alignment wrapText="1"/>
    </xf>
    <xf numFmtId="165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2" fontId="4" fillId="0" borderId="2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0" fontId="9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0" xfId="0" applyNumberFormat="1" applyFont="1" applyAlignment="1">
      <alignment horizontal="left"/>
    </xf>
    <xf numFmtId="0" fontId="1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7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20</xdr:row>
      <xdr:rowOff>104775</xdr:rowOff>
    </xdr:from>
    <xdr:to>
      <xdr:col>3</xdr:col>
      <xdr:colOff>619125</xdr:colOff>
      <xdr:row>23</xdr:row>
      <xdr:rowOff>0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47625" y="6467475"/>
          <a:ext cx="40767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200025</xdr:colOff>
      <xdr:row>12</xdr:row>
      <xdr:rowOff>1058</xdr:rowOff>
    </xdr:from>
    <xdr:to>
      <xdr:col>4</xdr:col>
      <xdr:colOff>123825</xdr:colOff>
      <xdr:row>16</xdr:row>
      <xdr:rowOff>116417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4573058"/>
          <a:ext cx="4781550" cy="919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16</xdr:row>
      <xdr:rowOff>115542</xdr:rowOff>
    </xdr:from>
    <xdr:to>
      <xdr:col>3</xdr:col>
      <xdr:colOff>866775</xdr:colOff>
      <xdr:row>17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16</xdr:row>
      <xdr:rowOff>19050</xdr:rowOff>
    </xdr:from>
    <xdr:to>
      <xdr:col>4</xdr:col>
      <xdr:colOff>1009651</xdr:colOff>
      <xdr:row>18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18</xdr:row>
      <xdr:rowOff>125068</xdr:rowOff>
    </xdr:from>
    <xdr:to>
      <xdr:col>3</xdr:col>
      <xdr:colOff>857250</xdr:colOff>
      <xdr:row>19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18</xdr:row>
      <xdr:rowOff>0</xdr:rowOff>
    </xdr:from>
    <xdr:to>
      <xdr:col>5</xdr:col>
      <xdr:colOff>123825</xdr:colOff>
      <xdr:row>20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486833</xdr:colOff>
      <xdr:row>14</xdr:row>
      <xdr:rowOff>52916</xdr:rowOff>
    </xdr:from>
    <xdr:to>
      <xdr:col>6</xdr:col>
      <xdr:colOff>649816</xdr:colOff>
      <xdr:row>15</xdr:row>
      <xdr:rowOff>176742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4583" y="6085416"/>
          <a:ext cx="2374900" cy="3249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7"/>
  <sheetViews>
    <sheetView tabSelected="1" zoomScale="90" zoomScaleNormal="90" workbookViewId="0">
      <selection activeCell="K16" sqref="K16"/>
    </sheetView>
  </sheetViews>
  <sheetFormatPr defaultRowHeight="15" x14ac:dyDescent="0.25"/>
  <cols>
    <col min="1" max="1" width="5.140625" style="1" customWidth="1"/>
    <col min="2" max="2" width="26.42578125" style="37" customWidth="1"/>
    <col min="3" max="3" width="19.7109375" style="1" customWidth="1"/>
    <col min="4" max="4" width="19.7109375" style="15" customWidth="1"/>
    <col min="5" max="5" width="19.7109375" style="1" customWidth="1"/>
    <col min="6" max="6" width="13.42578125" style="31" customWidth="1"/>
    <col min="7" max="7" width="15.7109375" style="1" customWidth="1"/>
    <col min="8" max="8" width="14.7109375" style="1" customWidth="1"/>
    <col min="9" max="9" width="6.85546875" style="1" customWidth="1"/>
    <col min="10" max="10" width="10.28515625" style="1" customWidth="1"/>
    <col min="11" max="11" width="15.42578125" style="1" customWidth="1"/>
    <col min="12" max="12" width="17.140625" style="1" customWidth="1"/>
    <col min="13" max="13" width="11.5703125" style="10" customWidth="1"/>
    <col min="14" max="14" width="12.7109375" style="10" customWidth="1"/>
    <col min="15" max="15" width="13" style="1" customWidth="1"/>
    <col min="16" max="16" width="13.28515625" style="1" customWidth="1"/>
    <col min="17" max="16384" width="9.140625" style="1"/>
  </cols>
  <sheetData>
    <row r="1" spans="1:17" s="14" customFormat="1" ht="38.25" customHeight="1" x14ac:dyDescent="0.25">
      <c r="B1" s="57" t="s">
        <v>9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10"/>
      <c r="N1" s="10"/>
    </row>
    <row r="2" spans="1:17" s="14" customFormat="1" ht="18" customHeight="1" x14ac:dyDescent="0.25">
      <c r="A2" s="58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10"/>
      <c r="N2" s="10"/>
    </row>
    <row r="3" spans="1:17" ht="29.25" customHeight="1" x14ac:dyDescent="0.25">
      <c r="D3" s="53" t="s">
        <v>8</v>
      </c>
      <c r="E3" s="54"/>
      <c r="F3" s="54"/>
      <c r="G3" s="54"/>
      <c r="H3" s="54"/>
      <c r="I3" s="54"/>
      <c r="J3" s="52"/>
      <c r="K3" s="52"/>
      <c r="L3" s="52"/>
    </row>
    <row r="4" spans="1:17" ht="91.5" customHeight="1" x14ac:dyDescent="0.25">
      <c r="A4" s="55" t="s">
        <v>10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3"/>
      <c r="N4" s="3"/>
      <c r="O4" s="3"/>
      <c r="P4" s="3"/>
      <c r="Q4" s="3"/>
    </row>
    <row r="5" spans="1:17" x14ac:dyDescent="0.25">
      <c r="F5" s="28"/>
      <c r="G5" s="8"/>
      <c r="H5" s="8"/>
      <c r="I5" s="10"/>
    </row>
    <row r="6" spans="1:17" ht="83.25" customHeight="1" x14ac:dyDescent="0.25">
      <c r="A6" s="35" t="s">
        <v>4</v>
      </c>
      <c r="B6" s="46" t="s">
        <v>1</v>
      </c>
      <c r="C6" s="47" t="s">
        <v>22</v>
      </c>
      <c r="D6" s="48" t="s">
        <v>23</v>
      </c>
      <c r="E6" s="47" t="s">
        <v>24</v>
      </c>
      <c r="F6" s="49" t="s">
        <v>0</v>
      </c>
      <c r="G6" s="35" t="s">
        <v>2</v>
      </c>
      <c r="H6" s="35" t="s">
        <v>5</v>
      </c>
      <c r="I6" s="35" t="s">
        <v>6</v>
      </c>
      <c r="J6" s="35" t="s">
        <v>7</v>
      </c>
      <c r="K6" s="35" t="s">
        <v>12</v>
      </c>
      <c r="L6" s="35" t="s">
        <v>11</v>
      </c>
      <c r="M6" s="26"/>
    </row>
    <row r="7" spans="1:17" s="44" customFormat="1" ht="24" customHeight="1" x14ac:dyDescent="0.25">
      <c r="A7" s="35">
        <v>1</v>
      </c>
      <c r="B7" s="38" t="s">
        <v>19</v>
      </c>
      <c r="C7" s="32">
        <v>1400</v>
      </c>
      <c r="D7" s="32">
        <v>1380</v>
      </c>
      <c r="E7" s="32">
        <v>1350</v>
      </c>
      <c r="F7" s="29">
        <f t="shared" ref="F7:F11" si="0">AVERAGE(C7:E7)</f>
        <v>1376.6666666666667</v>
      </c>
      <c r="G7" s="19">
        <f t="shared" ref="G7:G11" si="1">STDEVA(C7:E7)</f>
        <v>25.166114784235834</v>
      </c>
      <c r="H7" s="20">
        <f t="shared" ref="H7:H11" si="2">IF(F7&gt;0,STDEVA(C7:E7)/(SUM(C7:E7)/COUNTIF(C7:E7,"&gt;0")),0)</f>
        <v>1.8280470787580508E-2</v>
      </c>
      <c r="I7" s="36" t="s">
        <v>14</v>
      </c>
      <c r="J7" s="36">
        <v>12</v>
      </c>
      <c r="K7" s="32">
        <v>1350</v>
      </c>
      <c r="L7" s="50">
        <f>J7*K7</f>
        <v>16200</v>
      </c>
      <c r="M7" s="26"/>
      <c r="N7" s="10"/>
    </row>
    <row r="8" spans="1:17" s="44" customFormat="1" ht="24" customHeight="1" x14ac:dyDescent="0.25">
      <c r="A8" s="35">
        <v>2</v>
      </c>
      <c r="B8" s="38" t="s">
        <v>17</v>
      </c>
      <c r="C8" s="32">
        <v>650</v>
      </c>
      <c r="D8" s="32">
        <v>630</v>
      </c>
      <c r="E8" s="32">
        <v>600</v>
      </c>
      <c r="F8" s="29">
        <f t="shared" si="0"/>
        <v>626.66666666666663</v>
      </c>
      <c r="G8" s="19">
        <f t="shared" si="1"/>
        <v>25.16611478423583</v>
      </c>
      <c r="H8" s="20">
        <f t="shared" si="2"/>
        <v>4.0158693804631648E-2</v>
      </c>
      <c r="I8" s="36" t="s">
        <v>14</v>
      </c>
      <c r="J8" s="36">
        <v>12</v>
      </c>
      <c r="K8" s="32">
        <v>600</v>
      </c>
      <c r="L8" s="50">
        <f t="shared" ref="L8:L11" si="3">J8*K8</f>
        <v>7200</v>
      </c>
      <c r="M8" s="26"/>
      <c r="N8" s="10"/>
    </row>
    <row r="9" spans="1:17" s="44" customFormat="1" ht="24" customHeight="1" x14ac:dyDescent="0.25">
      <c r="A9" s="35">
        <v>3</v>
      </c>
      <c r="B9" s="38" t="s">
        <v>15</v>
      </c>
      <c r="C9" s="32">
        <v>3100</v>
      </c>
      <c r="D9" s="32">
        <v>3200</v>
      </c>
      <c r="E9" s="32">
        <v>3000</v>
      </c>
      <c r="F9" s="29">
        <f t="shared" si="0"/>
        <v>3100</v>
      </c>
      <c r="G9" s="19">
        <f t="shared" si="1"/>
        <v>100</v>
      </c>
      <c r="H9" s="20">
        <f t="shared" si="2"/>
        <v>3.2258064516129031E-2</v>
      </c>
      <c r="I9" s="36" t="s">
        <v>14</v>
      </c>
      <c r="J9" s="36">
        <v>12</v>
      </c>
      <c r="K9" s="32">
        <v>3000</v>
      </c>
      <c r="L9" s="50">
        <f t="shared" si="3"/>
        <v>36000</v>
      </c>
      <c r="M9" s="26"/>
      <c r="N9" s="10"/>
    </row>
    <row r="10" spans="1:17" s="42" customFormat="1" x14ac:dyDescent="0.25">
      <c r="A10" s="35">
        <v>4</v>
      </c>
      <c r="B10" s="38" t="s">
        <v>20</v>
      </c>
      <c r="C10" s="32">
        <v>400</v>
      </c>
      <c r="D10" s="32">
        <v>405</v>
      </c>
      <c r="E10" s="32">
        <v>385</v>
      </c>
      <c r="F10" s="29">
        <f t="shared" si="0"/>
        <v>396.66666666666669</v>
      </c>
      <c r="G10" s="19">
        <f t="shared" si="1"/>
        <v>10.408329997330663</v>
      </c>
      <c r="H10" s="20">
        <f t="shared" si="2"/>
        <v>2.6239487388228559E-2</v>
      </c>
      <c r="I10" s="36" t="s">
        <v>14</v>
      </c>
      <c r="J10" s="33">
        <v>20</v>
      </c>
      <c r="K10" s="32">
        <v>385</v>
      </c>
      <c r="L10" s="50">
        <f t="shared" si="3"/>
        <v>7700</v>
      </c>
      <c r="M10" s="26"/>
      <c r="N10" s="10"/>
    </row>
    <row r="11" spans="1:17" s="45" customFormat="1" x14ac:dyDescent="0.25">
      <c r="A11" s="35">
        <v>5</v>
      </c>
      <c r="B11" s="41" t="s">
        <v>16</v>
      </c>
      <c r="C11" s="32">
        <v>400</v>
      </c>
      <c r="D11" s="32">
        <v>405</v>
      </c>
      <c r="E11" s="32">
        <v>385</v>
      </c>
      <c r="F11" s="29">
        <f t="shared" si="0"/>
        <v>396.66666666666669</v>
      </c>
      <c r="G11" s="19">
        <f t="shared" si="1"/>
        <v>10.408329997330663</v>
      </c>
      <c r="H11" s="20">
        <f t="shared" si="2"/>
        <v>2.6239487388228559E-2</v>
      </c>
      <c r="I11" s="36" t="s">
        <v>14</v>
      </c>
      <c r="J11" s="33">
        <v>20</v>
      </c>
      <c r="K11" s="32">
        <v>385</v>
      </c>
      <c r="L11" s="50">
        <f t="shared" si="3"/>
        <v>7700</v>
      </c>
      <c r="M11" s="26"/>
      <c r="N11" s="10"/>
    </row>
    <row r="12" spans="1:17" ht="14.25" customHeight="1" thickBot="1" x14ac:dyDescent="0.3">
      <c r="A12" s="23"/>
      <c r="B12" s="39"/>
      <c r="C12" s="21"/>
      <c r="D12" s="22"/>
      <c r="E12" s="21"/>
      <c r="F12" s="30"/>
      <c r="G12" s="21"/>
      <c r="H12" s="24"/>
      <c r="I12" s="21"/>
      <c r="J12" s="21"/>
      <c r="K12" s="43" t="s">
        <v>3</v>
      </c>
      <c r="L12" s="34">
        <f>SUM(L7:L11)</f>
        <v>74800</v>
      </c>
    </row>
    <row r="13" spans="1:17" ht="15.75" x14ac:dyDescent="0.25">
      <c r="H13" s="4"/>
      <c r="K13" s="2"/>
      <c r="L13" s="7"/>
    </row>
    <row r="14" spans="1:17" ht="15.75" x14ac:dyDescent="0.25">
      <c r="H14" s="4"/>
      <c r="K14" s="2"/>
      <c r="L14" s="7"/>
    </row>
    <row r="15" spans="1:17" ht="15.75" x14ac:dyDescent="0.25">
      <c r="H15" s="4"/>
      <c r="K15" s="2"/>
      <c r="L15" s="7"/>
    </row>
    <row r="16" spans="1:17" ht="52.5" customHeight="1" x14ac:dyDescent="0.25">
      <c r="H16" s="4"/>
      <c r="J16" s="27"/>
      <c r="K16" s="2"/>
      <c r="L16" s="7"/>
    </row>
    <row r="17" spans="1:14" ht="15.75" x14ac:dyDescent="0.25">
      <c r="H17" s="4"/>
      <c r="J17" s="27"/>
      <c r="K17" s="2"/>
      <c r="L17" s="7"/>
    </row>
    <row r="18" spans="1:14" ht="15.75" x14ac:dyDescent="0.25">
      <c r="H18" s="4"/>
      <c r="J18" s="27"/>
      <c r="K18" s="2"/>
      <c r="L18" s="7"/>
    </row>
    <row r="19" spans="1:14" ht="15.75" x14ac:dyDescent="0.25">
      <c r="G19" s="11"/>
      <c r="H19" s="13"/>
      <c r="J19" s="27"/>
      <c r="K19" s="2"/>
      <c r="L19" s="7"/>
    </row>
    <row r="20" spans="1:14" ht="15.75" x14ac:dyDescent="0.25">
      <c r="G20" s="12">
        <v>0.05</v>
      </c>
      <c r="H20" s="13">
        <f>D22*0.05</f>
        <v>3740</v>
      </c>
      <c r="J20" s="27"/>
      <c r="K20" s="2"/>
      <c r="L20" s="7"/>
    </row>
    <row r="21" spans="1:14" ht="15.75" x14ac:dyDescent="0.25">
      <c r="H21" s="4"/>
      <c r="J21" s="27"/>
      <c r="K21" s="2"/>
      <c r="L21" s="7"/>
    </row>
    <row r="22" spans="1:14" ht="15.75" customHeight="1" x14ac:dyDescent="0.25">
      <c r="D22" s="16">
        <f>(L12)</f>
        <v>74800</v>
      </c>
      <c r="E22" s="9" t="str">
        <f>TEXT(TRUNC(TEXT(D22,n0)),"# ##0")&amp;" ("&amp;SUBSTITUTE(SUBSTITUTE(PROPER(INDEX(n_4,MID(TEXT(D22,n0),1,1)+1)&amp;INDEX(n0x,MID(TEXT(D22,n0),2,1)+1,MID(TEXT(D22,n0),3,1)+1)&amp;IF(-MID(TEXT(D22,n0),1,3),"миллиард"&amp;VLOOKUP(MID(TEXT(D22,n0),3,1)*AND(MID(TEXT(D22,n0),2,1)-1),мил,2),"")&amp;INDEX(n_4,MID(TEXT(D22,n0),4,1)+1)&amp;INDEX(n0x,MID(TEXT(D22,n0),5,1)+1,MID(TEXT(D22,n0),6,1)+1)&amp;IF(-MID(TEXT(D22,n0),4,3),"миллион"&amp;VLOOKUP(MID(TEXT(D22,n0),6,1)*AND(MID(TEXT(D22,n0),5,1)-1),мил,2),"")&amp;INDEX(n_4,MID(TEXT(D22,n0),7,1)+1)&amp;INDEX(n1x,MID(TEXT(D22,n0),8,1)+1,MID(TEXT(D22,n0),9,1)+1)&amp;IF(-MID(TEXT(D22,n0),7,3),VLOOKUP(MID(TEXT(D22,n0),9,1)*AND(MID(TEXT(D22,n0),8,1)-1),тыс,2),"")&amp;INDEX(n_4,MID(TEXT(D22,n0),10,1)+1)&amp;INDEX(n0x,MID(TEXT(D22,n0),11,1)+1,MID(TEXT(D22,n0),12,1)+1)),"z"," ")&amp;IF(TRUNC(TEXT(D22,n0)),"","Ноль ")&amp;"рубл"&amp;VLOOKUP(MOD(MAX(MOD(MID(TEXT(D22,n0),11,2)-11,100),9),10),{0,"ь ";1,"я ";4,"ей "},2)," рубл",") рубл")&amp;RIGHT(TEXT(D22,n0),2)&amp;" коп."</f>
        <v>74 800 (Семьдесят четыре тысячи восемьсот) рублей ,0 коп.</v>
      </c>
      <c r="H22" s="4"/>
      <c r="K22" s="2"/>
      <c r="L22" s="7"/>
    </row>
    <row r="23" spans="1:14" s="18" customFormat="1" ht="55.5" customHeight="1" x14ac:dyDescent="0.25">
      <c r="A23" s="59" t="s">
        <v>13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10"/>
      <c r="N23" s="10"/>
    </row>
    <row r="24" spans="1:14" ht="42" customHeight="1" x14ac:dyDescent="0.25">
      <c r="A24" s="51" t="s">
        <v>21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1:14" x14ac:dyDescent="0.25">
      <c r="B25" s="40"/>
      <c r="C25" s="5"/>
      <c r="D25" s="17"/>
      <c r="H25" s="4"/>
    </row>
    <row r="26" spans="1:14" x14ac:dyDescent="0.25">
      <c r="B26" s="40"/>
      <c r="C26" s="5"/>
      <c r="D26" s="17"/>
      <c r="H26" s="4"/>
    </row>
    <row r="27" spans="1:14" x14ac:dyDescent="0.25">
      <c r="B27" s="40"/>
      <c r="C27" s="5"/>
      <c r="D27" s="17"/>
      <c r="H27" s="4"/>
    </row>
    <row r="28" spans="1:14" x14ac:dyDescent="0.25">
      <c r="B28" s="40"/>
      <c r="C28" s="5"/>
      <c r="D28" s="17"/>
      <c r="H28" s="4"/>
    </row>
    <row r="29" spans="1:14" x14ac:dyDescent="0.25">
      <c r="B29" s="40"/>
      <c r="C29" s="6"/>
      <c r="D29" s="17"/>
      <c r="H29" s="4"/>
    </row>
    <row r="30" spans="1:14" x14ac:dyDescent="0.25">
      <c r="H30" s="4"/>
    </row>
    <row r="31" spans="1:14" x14ac:dyDescent="0.25">
      <c r="H31" s="4"/>
    </row>
    <row r="32" spans="1:14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</sheetData>
  <mergeCells count="7">
    <mergeCell ref="A24:L24"/>
    <mergeCell ref="J3:L3"/>
    <mergeCell ref="D3:I3"/>
    <mergeCell ref="A4:L4"/>
    <mergeCell ref="B1:L1"/>
    <mergeCell ref="A2:L2"/>
    <mergeCell ref="A23:L23"/>
  </mergeCells>
  <phoneticPr fontId="0" type="noConversion"/>
  <pageMargins left="0.25" right="0.25" top="0.75" bottom="0.75" header="0.3" footer="0.3"/>
  <pageSetup paperSize="9" scale="73" orientation="landscape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activeCell="A2" sqref="A2:N18"/>
    </sheetView>
  </sheetViews>
  <sheetFormatPr defaultRowHeight="15" x14ac:dyDescent="0.25"/>
  <cols>
    <col min="2" max="2" width="45" style="25" customWidth="1"/>
  </cols>
  <sheetData/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Якимова Наталья Владимировна</cp:lastModifiedBy>
  <cp:lastPrinted>2026-04-27T03:44:33Z</cp:lastPrinted>
  <dcterms:created xsi:type="dcterms:W3CDTF">2014-01-17T08:53:04Z</dcterms:created>
  <dcterms:modified xsi:type="dcterms:W3CDTF">2026-04-27T03:44:34Z</dcterms:modified>
</cp:coreProperties>
</file>