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05"/>
  </bookViews>
  <sheets>
    <sheet name="Лист1" sheetId="4" r:id="rId1"/>
    <sheet name="Лист2" sheetId="5" r:id="rId2"/>
  </sheets>
  <definedNames>
    <definedName name="_xlnm.Print_Area" localSheetId="0">Лист1!$A$1:$L$27</definedName>
  </definedNames>
  <calcPr calcId="144525"/>
</workbook>
</file>

<file path=xl/calcChain.xml><?xml version="1.0" encoding="utf-8"?>
<calcChain xmlns="http://schemas.openxmlformats.org/spreadsheetml/2006/main">
  <c r="L17" i="4" l="1"/>
  <c r="I17" i="4"/>
  <c r="J17" i="4" s="1"/>
  <c r="K17" i="4" s="1"/>
  <c r="B17" i="4"/>
  <c r="L16" i="4"/>
  <c r="I16" i="4"/>
  <c r="J16" i="4" s="1"/>
  <c r="K16" i="4" s="1"/>
  <c r="B16" i="4"/>
  <c r="L15" i="4"/>
  <c r="I15" i="4"/>
  <c r="J15" i="4" s="1"/>
  <c r="K15" i="4" s="1"/>
  <c r="B15" i="4"/>
  <c r="L14" i="4"/>
  <c r="I14" i="4"/>
  <c r="J14" i="4" s="1"/>
  <c r="K14" i="4" s="1"/>
  <c r="B14" i="4"/>
  <c r="L13" i="4"/>
  <c r="I13" i="4"/>
  <c r="J13" i="4" s="1"/>
  <c r="K13" i="4" s="1"/>
  <c r="B13" i="4"/>
  <c r="L12" i="4"/>
  <c r="I12" i="4"/>
  <c r="J12" i="4" s="1"/>
  <c r="K12" i="4" s="1"/>
  <c r="B12" i="4"/>
  <c r="L11" i="4"/>
  <c r="I11" i="4"/>
  <c r="J11" i="4" s="1"/>
  <c r="K11" i="4" s="1"/>
  <c r="B11" i="4"/>
  <c r="L10" i="4" l="1"/>
  <c r="L18" i="4" s="1"/>
  <c r="B10" i="4" l="1"/>
  <c r="I10" i="4"/>
  <c r="J10" i="4" l="1"/>
  <c r="K10" i="4" s="1"/>
</calcChain>
</file>

<file path=xl/sharedStrings.xml><?xml version="1.0" encoding="utf-8"?>
<sst xmlns="http://schemas.openxmlformats.org/spreadsheetml/2006/main" count="39" uniqueCount="32">
  <si>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</si>
  <si>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</si>
  <si>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</si>
  <si>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</si>
  <si>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</si>
  <si>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</si>
  <si>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</si>
  <si>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</si>
  <si>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</si>
  <si>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Однородность совокупности значений выявленных цен, используемых в расчете Н(М)ЦК, ЦКЕП</t>
  </si>
  <si>
    <t>Начальная (максимальная) цена контракта (далее - НМЦК) определена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нужд", приказом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</t>
  </si>
  <si>
    <t xml:space="preserve">поставщик 1 </t>
  </si>
  <si>
    <t xml:space="preserve">поставщик 2 </t>
  </si>
  <si>
    <t xml:space="preserve">поставщик 3 </t>
  </si>
  <si>
    <t>Коэфициент вариации цены не превышает 33,00 % поэтому совокупность значений, используемых в расчёте, принимается однородной. В соответствии</t>
  </si>
  <si>
    <t>ОБОСНОВАНИЕ НАЧАЛЬНОЙ (МАКСИМАЛЬНОЙ) ЦЕНЫ КОНТРАКТА
(ЦЕНЫ КОНТРАКТА, ЗАКЛЮЧАЕМОГО С ЕДИНСТВЕННЫМ ПОСТАВЩИКОМ)</t>
  </si>
  <si>
    <r>
      <t>со ст. 22 Закона № 44-ФЗ, в целях применения метода сопостовимых рыночных цен (анализа рынка), использовалась информация о цене товара из коммерческих предложений представленных поставщиками. Расчет производится по минимальной цене из предложенных.</t>
    </r>
    <r>
      <rPr>
        <b/>
        <sz val="11"/>
        <rFont val="Times New Roman"/>
        <family val="1"/>
        <charset val="204"/>
      </rPr>
      <t xml:space="preserve">
</t>
    </r>
  </si>
  <si>
    <t xml:space="preserve">Начальная (максимальная) цена контракта (руб.) </t>
  </si>
  <si>
    <t>поставщик 1 ООО"КАДАСТР НЕДВИЖЕМОСТИ"</t>
  </si>
  <si>
    <t>поставщик 2 ИП Кольцов Олег Александрович</t>
  </si>
  <si>
    <t>поставщик 3 ИП Ландин Юрий Владимирович</t>
  </si>
  <si>
    <t>шт</t>
  </si>
  <si>
    <t>Зам. начальника ФКУ ИК-6 УФСИН России по Смоленской области</t>
  </si>
  <si>
    <t>Д.А. Сергеев</t>
  </si>
  <si>
    <t>Холодильная камера №1</t>
  </si>
  <si>
    <t>Холодильная камера №2</t>
  </si>
  <si>
    <t>Холодильная камера №3</t>
  </si>
  <si>
    <t>Холодильная камера №5</t>
  </si>
  <si>
    <t>Холодильная камера №6</t>
  </si>
  <si>
    <t>Холодильная камера №8</t>
  </si>
  <si>
    <t>Холодильная камера №9</t>
  </si>
  <si>
    <t>Холодильная камера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</si>
</sst>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7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3" fillId="0" borderId="0" xfId="0" applyFont="1"/>
    <xf numFmtId="0" fontId="12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2" fillId="0" borderId="0" xfId="0" applyFont="1"/>
    <xf numFmtId="0" fontId="14" fillId="0" borderId="0" xfId="0" applyFont="1" applyFill="1"/>
    <xf numFmtId="0" fontId="14" fillId="0" borderId="0" xfId="0" applyFont="1"/>
    <xf numFmtId="0" fontId="6" fillId="0" borderId="0" xfId="0" applyFont="1" applyFill="1" applyAlignment="1"/>
    <xf numFmtId="0" fontId="6" fillId="0" borderId="0" xfId="0" applyFont="1" applyFill="1"/>
    <xf numFmtId="2" fontId="1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2" fontId="16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workbookViewId="0">
      <selection activeCell="K17" sqref="K17"/>
    </sheetView>
  </sheetViews>
  <sheetFormatPr defaultRowHeight="15" x14ac:dyDescent="0.25"/>
  <cols>
    <col min="1" max="1" width="3.28515625" customWidth="1"/>
    <col min="2" max="2" width="5.7109375" customWidth="1"/>
    <col min="3" max="3" width="41.42578125" customWidth="1"/>
    <col min="4" max="4" width="7.85546875" customWidth="1"/>
    <col min="6" max="6" width="10.5703125" customWidth="1"/>
    <col min="7" max="7" width="11.140625" customWidth="1"/>
    <col min="8" max="8" width="11.5703125" customWidth="1"/>
    <col min="9" max="9" width="13.5703125" customWidth="1"/>
    <col min="10" max="10" width="11.85546875" customWidth="1"/>
    <col min="11" max="11" width="12" customWidth="1"/>
    <col min="12" max="12" width="29.85546875" customWidth="1"/>
  </cols>
  <sheetData>
    <row r="1" spans="1:14" x14ac:dyDescent="0.25">
      <c r="I1" s="28"/>
      <c r="J1" s="28"/>
      <c r="K1" s="28"/>
      <c r="L1" s="28"/>
      <c r="M1" s="28"/>
      <c r="N1" s="28"/>
    </row>
    <row r="2" spans="1:14" x14ac:dyDescent="0.25">
      <c r="I2" s="28"/>
      <c r="J2" s="28"/>
      <c r="K2" s="28"/>
      <c r="L2" s="28"/>
      <c r="M2" s="28"/>
      <c r="N2" s="28"/>
    </row>
    <row r="3" spans="1:14" x14ac:dyDescent="0.25">
      <c r="I3" s="28"/>
      <c r="J3" s="28"/>
      <c r="K3" s="28"/>
      <c r="L3" s="28"/>
      <c r="M3" s="28"/>
      <c r="N3" s="28"/>
    </row>
    <row r="4" spans="1:14" x14ac:dyDescent="0.25">
      <c r="I4" s="28"/>
      <c r="J4" s="28"/>
      <c r="K4" s="28"/>
      <c r="L4" s="28"/>
      <c r="M4" s="28"/>
      <c r="N4" s="28"/>
    </row>
    <row r="5" spans="1:14" x14ac:dyDescent="0.25">
      <c r="I5" s="18"/>
      <c r="J5" s="28"/>
      <c r="K5" s="28"/>
      <c r="L5" s="28"/>
      <c r="M5" s="28"/>
      <c r="N5" s="28"/>
    </row>
    <row r="6" spans="1:14" ht="29.25" customHeight="1" x14ac:dyDescent="0.25">
      <c r="A6" s="44" t="s">
        <v>15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4" ht="51" customHeight="1" x14ac:dyDescent="0.25">
      <c r="A7" s="39" t="s">
        <v>10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4" ht="53.25" customHeight="1" x14ac:dyDescent="0.25">
      <c r="B8" s="42" t="s">
        <v>0</v>
      </c>
      <c r="C8" s="42" t="s">
        <v>2</v>
      </c>
      <c r="D8" s="46" t="s">
        <v>1</v>
      </c>
      <c r="E8" s="46" t="s">
        <v>3</v>
      </c>
      <c r="F8" s="47" t="s">
        <v>4</v>
      </c>
      <c r="G8" s="47"/>
      <c r="H8" s="47"/>
      <c r="I8" s="40" t="s">
        <v>9</v>
      </c>
      <c r="J8" s="40"/>
      <c r="K8" s="40"/>
      <c r="L8" s="41" t="s">
        <v>8</v>
      </c>
    </row>
    <row r="9" spans="1:14" ht="127.5" customHeight="1" x14ac:dyDescent="0.25">
      <c r="B9" s="43"/>
      <c r="C9" s="43"/>
      <c r="D9" s="46"/>
      <c r="E9" s="46"/>
      <c r="F9" s="31" t="s">
        <v>11</v>
      </c>
      <c r="G9" s="31" t="s">
        <v>12</v>
      </c>
      <c r="H9" s="31" t="s">
        <v>13</v>
      </c>
      <c r="I9" s="32" t="s">
        <v>7</v>
      </c>
      <c r="J9" s="32" t="s">
        <v>5</v>
      </c>
      <c r="K9" s="29" t="s">
        <v>6</v>
      </c>
      <c r="L9" s="41"/>
    </row>
    <row r="10" spans="1:14" ht="43.5" customHeight="1" x14ac:dyDescent="0.25">
      <c r="B10" s="33">
        <f t="shared" ref="B10:B17" si="0">ROW(A1)</f>
        <v>1</v>
      </c>
      <c r="C10" s="37" t="s">
        <v>24</v>
      </c>
      <c r="D10" s="36" t="s">
        <v>21</v>
      </c>
      <c r="E10" s="36">
        <v>1</v>
      </c>
      <c r="F10" s="38">
        <v>7500</v>
      </c>
      <c r="G10" s="38">
        <v>7875</v>
      </c>
      <c r="H10" s="38">
        <v>8269</v>
      </c>
      <c r="I10" s="1">
        <f t="shared" ref="I10" si="1">AVERAGE(F10:H10)</f>
        <v>7881.333333333333</v>
      </c>
      <c r="J10" s="2">
        <f t="shared" ref="J10" si="2">SQRT((((F10-I10)^2)+((G10-I10)^2)+((H10-I10)^2))/2)</f>
        <v>384.53911807946577</v>
      </c>
      <c r="K10" s="34">
        <f t="shared" ref="K10:K17" si="3">J10/I10*100</f>
        <v>4.8791124777465633</v>
      </c>
      <c r="L10" s="1">
        <f t="shared" ref="L10:L17" si="4">(E10)*MIN(F10:H10)</f>
        <v>7500</v>
      </c>
    </row>
    <row r="11" spans="1:14" ht="43.5" customHeight="1" x14ac:dyDescent="0.25">
      <c r="B11" s="33">
        <f t="shared" si="0"/>
        <v>2</v>
      </c>
      <c r="C11" s="37" t="s">
        <v>25</v>
      </c>
      <c r="D11" s="36" t="s">
        <v>21</v>
      </c>
      <c r="E11" s="36">
        <v>1</v>
      </c>
      <c r="F11" s="38">
        <v>6000</v>
      </c>
      <c r="G11" s="38">
        <v>6300</v>
      </c>
      <c r="H11" s="38">
        <v>6615</v>
      </c>
      <c r="I11" s="1">
        <f t="shared" ref="I11" si="5">AVERAGE(F11:H11)</f>
        <v>6305</v>
      </c>
      <c r="J11" s="2">
        <f t="shared" ref="J11" si="6">SQRT((((F11-I11)^2)+((G11-I11)^2)+((H11-I11)^2))/2)</f>
        <v>307.53048629363559</v>
      </c>
      <c r="K11" s="34">
        <f t="shared" si="3"/>
        <v>4.8775652068776463</v>
      </c>
      <c r="L11" s="1">
        <f t="shared" si="4"/>
        <v>6000</v>
      </c>
    </row>
    <row r="12" spans="1:14" ht="43.5" customHeight="1" x14ac:dyDescent="0.25">
      <c r="B12" s="33">
        <f t="shared" si="0"/>
        <v>3</v>
      </c>
      <c r="C12" s="37" t="s">
        <v>26</v>
      </c>
      <c r="D12" s="36" t="s">
        <v>21</v>
      </c>
      <c r="E12" s="36">
        <v>1</v>
      </c>
      <c r="F12" s="38">
        <v>7500</v>
      </c>
      <c r="G12" s="38">
        <v>7875</v>
      </c>
      <c r="H12" s="38">
        <v>8269</v>
      </c>
      <c r="I12" s="1">
        <f t="shared" ref="I12" si="7">AVERAGE(F12:H12)</f>
        <v>7881.333333333333</v>
      </c>
      <c r="J12" s="2">
        <f t="shared" ref="J12" si="8">SQRT((((F12-I12)^2)+((G12-I12)^2)+((H12-I12)^2))/2)</f>
        <v>384.53911807946577</v>
      </c>
      <c r="K12" s="34">
        <f t="shared" si="3"/>
        <v>4.8791124777465633</v>
      </c>
      <c r="L12" s="1">
        <f t="shared" si="4"/>
        <v>7500</v>
      </c>
    </row>
    <row r="13" spans="1:14" ht="43.5" customHeight="1" x14ac:dyDescent="0.25">
      <c r="B13" s="33">
        <f t="shared" si="0"/>
        <v>4</v>
      </c>
      <c r="C13" s="37" t="s">
        <v>27</v>
      </c>
      <c r="D13" s="36" t="s">
        <v>21</v>
      </c>
      <c r="E13" s="36">
        <v>1</v>
      </c>
      <c r="F13" s="38">
        <v>5000</v>
      </c>
      <c r="G13" s="38">
        <v>5250</v>
      </c>
      <c r="H13" s="38">
        <v>5513</v>
      </c>
      <c r="I13" s="1">
        <f t="shared" ref="I13" si="9">AVERAGE(F13:H13)</f>
        <v>5254.333333333333</v>
      </c>
      <c r="J13" s="2">
        <f t="shared" ref="J13" si="10">SQRT((((F13-I13)^2)+((G13-I13)^2)+((H13-I13)^2))/2)</f>
        <v>256.52745142251996</v>
      </c>
      <c r="K13" s="34">
        <f t="shared" si="3"/>
        <v>4.8822074114544183</v>
      </c>
      <c r="L13" s="1">
        <f t="shared" si="4"/>
        <v>5000</v>
      </c>
    </row>
    <row r="14" spans="1:14" ht="43.5" customHeight="1" x14ac:dyDescent="0.25">
      <c r="B14" s="33">
        <f t="shared" si="0"/>
        <v>5</v>
      </c>
      <c r="C14" s="37" t="s">
        <v>28</v>
      </c>
      <c r="D14" s="36" t="s">
        <v>21</v>
      </c>
      <c r="E14" s="36">
        <v>1</v>
      </c>
      <c r="F14" s="38">
        <v>10000</v>
      </c>
      <c r="G14" s="38">
        <v>10500</v>
      </c>
      <c r="H14" s="38">
        <v>11025</v>
      </c>
      <c r="I14" s="1">
        <f t="shared" ref="I14" si="11">AVERAGE(F14:H14)</f>
        <v>10508.333333333334</v>
      </c>
      <c r="J14" s="2">
        <f t="shared" ref="J14" si="12">SQRT((((F14-I14)^2)+((G14-I14)^2)+((H14-I14)^2))/2)</f>
        <v>512.55081048939269</v>
      </c>
      <c r="K14" s="34">
        <f t="shared" si="3"/>
        <v>4.8775652068776463</v>
      </c>
      <c r="L14" s="1">
        <f t="shared" si="4"/>
        <v>10000</v>
      </c>
    </row>
    <row r="15" spans="1:14" ht="43.5" customHeight="1" x14ac:dyDescent="0.25">
      <c r="B15" s="33">
        <f t="shared" si="0"/>
        <v>6</v>
      </c>
      <c r="C15" s="37" t="s">
        <v>29</v>
      </c>
      <c r="D15" s="36" t="s">
        <v>21</v>
      </c>
      <c r="E15" s="36">
        <v>1</v>
      </c>
      <c r="F15" s="38">
        <v>9000</v>
      </c>
      <c r="G15" s="38">
        <v>9450</v>
      </c>
      <c r="H15" s="38">
        <v>9923</v>
      </c>
      <c r="I15" s="1">
        <f t="shared" ref="I15" si="13">AVERAGE(F15:H15)</f>
        <v>9457.6666666666661</v>
      </c>
      <c r="J15" s="2">
        <f t="shared" ref="J15" si="14">SQRT((((F15-I15)^2)+((G15-I15)^2)+((H15-I15)^2))/2)</f>
        <v>461.54775845337321</v>
      </c>
      <c r="K15" s="34">
        <f t="shared" si="3"/>
        <v>4.880144064286891</v>
      </c>
      <c r="L15" s="1">
        <f t="shared" si="4"/>
        <v>9000</v>
      </c>
    </row>
    <row r="16" spans="1:14" ht="43.5" customHeight="1" x14ac:dyDescent="0.25">
      <c r="B16" s="33">
        <f t="shared" si="0"/>
        <v>7</v>
      </c>
      <c r="C16" s="37" t="s">
        <v>30</v>
      </c>
      <c r="D16" s="36" t="s">
        <v>21</v>
      </c>
      <c r="E16" s="36">
        <v>1</v>
      </c>
      <c r="F16" s="38">
        <v>7500</v>
      </c>
      <c r="G16" s="38">
        <v>7875</v>
      </c>
      <c r="H16" s="38">
        <v>8269</v>
      </c>
      <c r="I16" s="1">
        <f t="shared" ref="I16" si="15">AVERAGE(F16:H16)</f>
        <v>7881.333333333333</v>
      </c>
      <c r="J16" s="2">
        <f t="shared" ref="J16" si="16">SQRT((((F16-I16)^2)+((G16-I16)^2)+((H16-I16)^2))/2)</f>
        <v>384.53911807946577</v>
      </c>
      <c r="K16" s="34">
        <f t="shared" si="3"/>
        <v>4.8791124777465633</v>
      </c>
      <c r="L16" s="1">
        <f t="shared" si="4"/>
        <v>7500</v>
      </c>
    </row>
    <row r="17" spans="1:12" ht="43.5" customHeight="1" x14ac:dyDescent="0.25">
      <c r="B17" s="33">
        <f t="shared" si="0"/>
        <v>8</v>
      </c>
      <c r="C17" s="37" t="s">
        <v>31</v>
      </c>
      <c r="D17" s="36" t="s">
        <v>21</v>
      </c>
      <c r="E17" s="36">
        <v>1</v>
      </c>
      <c r="F17" s="38">
        <v>7500</v>
      </c>
      <c r="G17" s="38">
        <v>7875</v>
      </c>
      <c r="H17" s="38">
        <v>8269</v>
      </c>
      <c r="I17" s="1">
        <f t="shared" ref="I17" si="17">AVERAGE(F17:H17)</f>
        <v>7881.333333333333</v>
      </c>
      <c r="J17" s="2">
        <f t="shared" ref="J17" si="18">SQRT((((F17-I17)^2)+((G17-I17)^2)+((H17-I17)^2))/2)</f>
        <v>384.53911807946577</v>
      </c>
      <c r="K17" s="34">
        <f t="shared" si="3"/>
        <v>4.8791124777465633</v>
      </c>
      <c r="L17" s="1">
        <f t="shared" si="4"/>
        <v>7500</v>
      </c>
    </row>
    <row r="18" spans="1:12" s="12" customFormat="1" ht="45" customHeight="1" x14ac:dyDescent="0.25">
      <c r="B18" s="50" t="s">
        <v>17</v>
      </c>
      <c r="C18" s="51"/>
      <c r="D18" s="51"/>
      <c r="E18" s="51"/>
      <c r="F18" s="51"/>
      <c r="G18" s="51"/>
      <c r="H18" s="11"/>
      <c r="I18" s="11"/>
      <c r="J18" s="13"/>
      <c r="K18" s="13"/>
      <c r="L18" s="27">
        <f>SUM(L10:L17)</f>
        <v>60000</v>
      </c>
    </row>
    <row r="19" spans="1:12" s="12" customFormat="1" x14ac:dyDescent="0.25">
      <c r="B19" s="16"/>
      <c r="C19" s="17"/>
      <c r="D19" s="17"/>
      <c r="E19" s="17"/>
      <c r="F19" s="17"/>
      <c r="G19" s="17"/>
      <c r="H19" s="11"/>
      <c r="I19" s="11"/>
      <c r="J19" s="13"/>
      <c r="K19" s="13"/>
      <c r="L19" s="14"/>
    </row>
    <row r="20" spans="1:12" x14ac:dyDescent="0.25">
      <c r="A20" s="15" t="s">
        <v>14</v>
      </c>
      <c r="B20" s="3"/>
      <c r="C20" s="4"/>
      <c r="D20" s="3"/>
      <c r="E20" s="5"/>
      <c r="F20" s="6"/>
      <c r="G20" s="7"/>
      <c r="H20" s="7"/>
      <c r="I20" s="8"/>
      <c r="J20" s="9"/>
      <c r="K20" s="9"/>
      <c r="L20" s="10"/>
    </row>
    <row r="21" spans="1:12" ht="55.5" customHeight="1" x14ac:dyDescent="0.25">
      <c r="A21" s="52" t="s">
        <v>16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12" x14ac:dyDescent="0.25">
      <c r="A22" s="19"/>
      <c r="B22" s="19"/>
      <c r="C22" s="19"/>
      <c r="D22" s="19"/>
      <c r="E22" s="19"/>
      <c r="F22" s="20"/>
      <c r="G22" s="20"/>
      <c r="H22" s="20"/>
      <c r="I22" s="20"/>
      <c r="J22" s="20"/>
      <c r="K22" s="20"/>
      <c r="L22" s="20"/>
    </row>
    <row r="23" spans="1:12" x14ac:dyDescent="0.25">
      <c r="A23" s="21"/>
      <c r="B23" s="21"/>
      <c r="C23" s="52" t="s">
        <v>22</v>
      </c>
      <c r="D23" s="21"/>
      <c r="E23" s="20"/>
      <c r="F23" s="20"/>
      <c r="G23" s="20"/>
      <c r="H23" s="20"/>
      <c r="I23" s="20"/>
      <c r="J23" s="20"/>
      <c r="K23" s="22"/>
      <c r="L23" s="22"/>
    </row>
    <row r="24" spans="1:12" x14ac:dyDescent="0.25">
      <c r="A24" s="20"/>
      <c r="B24" s="20"/>
      <c r="C24" s="52"/>
      <c r="D24" s="20"/>
      <c r="E24" s="20"/>
      <c r="F24" s="20"/>
      <c r="G24" s="20"/>
      <c r="H24" s="20"/>
      <c r="K24" s="53"/>
      <c r="L24" s="53"/>
    </row>
    <row r="25" spans="1:12" x14ac:dyDescent="0.25">
      <c r="A25" s="20"/>
      <c r="B25" s="20"/>
      <c r="C25" s="52"/>
      <c r="D25" s="20"/>
      <c r="E25" s="20"/>
      <c r="F25" s="20"/>
      <c r="G25" s="20"/>
      <c r="H25" s="20"/>
      <c r="I25" s="54" t="s">
        <v>23</v>
      </c>
      <c r="J25" s="54"/>
      <c r="K25" s="54"/>
      <c r="L25" s="54"/>
    </row>
    <row r="26" spans="1:12" s="30" customFormat="1" ht="15" customHeight="1" x14ac:dyDescent="0.25">
      <c r="A26" s="45"/>
      <c r="B26" s="45"/>
      <c r="C26" s="45"/>
      <c r="D26" s="45"/>
      <c r="E26" s="45"/>
      <c r="F26" s="26"/>
      <c r="G26" s="26"/>
      <c r="H26" s="26"/>
      <c r="I26" s="26"/>
      <c r="J26" s="26"/>
      <c r="K26" s="26"/>
      <c r="L26" s="26"/>
    </row>
    <row r="27" spans="1:12" s="30" customFormat="1" x14ac:dyDescent="0.25">
      <c r="A27" s="48"/>
      <c r="B27" s="48"/>
      <c r="C27" s="48"/>
      <c r="D27" s="48"/>
      <c r="E27" s="48"/>
      <c r="F27" s="48"/>
      <c r="G27" s="25"/>
      <c r="H27" s="25"/>
      <c r="K27" s="49"/>
      <c r="L27" s="49"/>
    </row>
    <row r="28" spans="1:12" x14ac:dyDescent="0.25">
      <c r="A28" s="26"/>
      <c r="B28" s="26"/>
      <c r="C28" s="26"/>
      <c r="D28" s="23"/>
      <c r="E28" s="23"/>
      <c r="F28" s="23"/>
      <c r="G28" s="25"/>
      <c r="H28" s="25"/>
      <c r="I28" s="25"/>
      <c r="J28" s="25"/>
      <c r="K28" s="23"/>
      <c r="L28" s="24"/>
    </row>
    <row r="29" spans="1:12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4"/>
      <c r="L29" s="24"/>
    </row>
    <row r="30" spans="1:12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4"/>
      <c r="L30" s="24"/>
    </row>
    <row r="31" spans="1:12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</row>
  </sheetData>
  <mergeCells count="17">
    <mergeCell ref="A26:E26"/>
    <mergeCell ref="E8:E9"/>
    <mergeCell ref="F8:H8"/>
    <mergeCell ref="A27:F27"/>
    <mergeCell ref="K27:L27"/>
    <mergeCell ref="C8:C9"/>
    <mergeCell ref="D8:D9"/>
    <mergeCell ref="B18:G18"/>
    <mergeCell ref="A21:L21"/>
    <mergeCell ref="K24:L24"/>
    <mergeCell ref="C23:C25"/>
    <mergeCell ref="I25:L25"/>
    <mergeCell ref="A7:L7"/>
    <mergeCell ref="I8:K8"/>
    <mergeCell ref="L8:L9"/>
    <mergeCell ref="B8:B9"/>
    <mergeCell ref="A6:L6"/>
  </mergeCells>
  <phoneticPr fontId="5" type="noConversion"/>
  <pageMargins left="0.39370078740157483" right="0.23622047244094488" top="0.15748031496062992" bottom="0.15748031496062992" header="0.15748031496062992" footer="0.15748031496062992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15" sqref="E15"/>
    </sheetView>
  </sheetViews>
  <sheetFormatPr defaultRowHeight="15" x14ac:dyDescent="0.25"/>
  <sheetData>
    <row r="1" spans="1:5" x14ac:dyDescent="0.25">
      <c r="A1" s="35" t="s">
        <v>18</v>
      </c>
      <c r="B1" s="35"/>
      <c r="C1" s="35"/>
      <c r="D1" s="35"/>
    </row>
    <row r="2" spans="1:5" x14ac:dyDescent="0.25">
      <c r="A2" s="55" t="s">
        <v>19</v>
      </c>
      <c r="B2" s="55"/>
      <c r="C2" s="55"/>
      <c r="D2" s="55"/>
      <c r="E2" s="55"/>
    </row>
    <row r="3" spans="1:5" x14ac:dyDescent="0.25">
      <c r="A3" s="55" t="s">
        <v>20</v>
      </c>
      <c r="B3" s="55"/>
      <c r="C3" s="55"/>
      <c r="D3" s="55"/>
      <c r="E3" s="55"/>
    </row>
  </sheetData>
  <mergeCells count="2"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Zver</cp:lastModifiedBy>
  <cp:lastPrinted>2024-03-27T12:48:47Z</cp:lastPrinted>
  <dcterms:created xsi:type="dcterms:W3CDTF">2014-01-15T18:15:09Z</dcterms:created>
  <dcterms:modified xsi:type="dcterms:W3CDTF">2026-05-27T12:35:29Z</dcterms:modified>
</cp:coreProperties>
</file>