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kaz\Desktop\БЕРЁЗКА 2026\13) батарейки\"/>
    </mc:Choice>
  </mc:AlternateContent>
  <bookViews>
    <workbookView xWindow="0" yWindow="0" windowWidth="16800" windowHeight="12015"/>
  </bookViews>
  <sheets>
    <sheet name=" Обоснование" sheetId="6" r:id="rId1"/>
    <sheet name="Лист1" sheetId="7" r:id="rId2"/>
  </sheets>
  <calcPr calcId="152511"/>
</workbook>
</file>

<file path=xl/calcChain.xml><?xml version="1.0" encoding="utf-8"?>
<calcChain xmlns="http://schemas.openxmlformats.org/spreadsheetml/2006/main">
  <c r="H16" i="6" l="1"/>
  <c r="J16" i="6" s="1"/>
  <c r="H17" i="6"/>
  <c r="J17" i="6" s="1"/>
  <c r="H18" i="6"/>
  <c r="J18" i="6" s="1"/>
  <c r="H19" i="6"/>
  <c r="J19" i="6" s="1"/>
  <c r="H20" i="6"/>
  <c r="J20" i="6" s="1"/>
  <c r="H21" i="6"/>
  <c r="J21" i="6" s="1"/>
  <c r="I20" i="6" l="1"/>
  <c r="I18" i="6"/>
  <c r="I16" i="6"/>
  <c r="I21" i="6"/>
  <c r="I19" i="6"/>
  <c r="I17" i="6"/>
  <c r="H15" i="6"/>
  <c r="J15" i="6" s="1"/>
  <c r="J22" i="6" s="1"/>
  <c r="I15" i="6" l="1"/>
</calcChain>
</file>

<file path=xl/sharedStrings.xml><?xml version="1.0" encoding="utf-8"?>
<sst xmlns="http://schemas.openxmlformats.org/spreadsheetml/2006/main" count="36" uniqueCount="30">
  <si>
    <t>Ед. изм.</t>
  </si>
  <si>
    <t>№ п/п</t>
  </si>
  <si>
    <t>Итого:</t>
  </si>
  <si>
    <t>Среднее арифметическое значение цены, руб.</t>
  </si>
  <si>
    <t>Коэффициент вариации, %</t>
  </si>
  <si>
    <t>НМЦК методом сопоставимых рыночных цен (анализа рынка) определяется по формуле:</t>
  </si>
  <si>
    <t>где:</t>
  </si>
  <si>
    <t>Начальная 
(максимальная) 
цена контракта, 
руб.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</si>
  <si>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</si>
  <si>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</si>
  <si>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Кол-во (объем)</t>
  </si>
  <si>
    <t xml:space="preserve">Предложение 1 </t>
  </si>
  <si>
    <t>Предложение 2</t>
  </si>
  <si>
    <t xml:space="preserve">Предложение 3 </t>
  </si>
  <si>
    <t>Функциональные, технические, качественные, эксплуатационные характеристики объекта закупки определены Техническим заданием.</t>
  </si>
  <si>
    <t>Наименование товара (работы, услуги)</t>
  </si>
  <si>
    <t>ФКУ «ГБ МСЭ по Томской области Минтруда России»</t>
  </si>
  <si>
    <t>Цена за единицу измерения (руб.)</t>
  </si>
  <si>
    <t>Начальная (максимальная) цена контракта (далее - НМЦК) определено методом сопоставимых рыночных цен (анализа рынка).</t>
  </si>
  <si>
    <t>ОБОСНОВАНИЕ НАЧАЛЬНОЙ (МАКСИМАЛЬНОЙ) ЦЕНЫ КОНТРАКТА</t>
  </si>
  <si>
    <t>штука</t>
  </si>
  <si>
    <r>
      <t>В целях применения метода сопоставимых рыночных цен (анализа рынка) использовалась общедоступная информация о рыночных ценах товаров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в соответствии с ч.18 ст.22 Федерального закона от 05.04.2013г. № 44-ФЗ. Коммерческие предложения имеются у заказчика. </t>
    </r>
  </si>
  <si>
    <t xml:space="preserve">Поставка батарей аккумуляторных и элементов первичных и батарей первичных элементов </t>
  </si>
  <si>
    <t>Элемент первичный и батарея первичных элементов (LR6)</t>
  </si>
  <si>
    <t>Элемент первичный и батарея первичных элементов  (LR03)</t>
  </si>
  <si>
    <t>Элемент первичный и батарея первичных элементов (CR2032)</t>
  </si>
  <si>
    <t>Элемент первичный и батарея первичных элементов (A23 12B)</t>
  </si>
  <si>
    <t>Элемент первичный и батарея первичных элементов (6LR61)</t>
  </si>
  <si>
    <t>Батарея аккумуляторная никелевая (мощность 1100)</t>
  </si>
  <si>
    <t>Батарея аккумуляторная никелевая (мощность  2850)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</si>
</sst>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rgb="FF000000"/>
      <name val="PT Astra Serif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  <xf numFmtId="0" fontId="7" fillId="0" borderId="0"/>
  </cellStyleXfs>
  <cellXfs count="38">
    <xf numFmtId="0" fontId="0" fillId="0" borderId="0" xfId="0"/>
    <xf numFmtId="0" fontId="5" fillId="0" borderId="0" xfId="0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0" fontId="5" fillId="0" borderId="0" xfId="1" applyFont="1" applyBorder="1"/>
    <xf numFmtId="0" fontId="5" fillId="0" borderId="0" xfId="1" applyFont="1"/>
    <xf numFmtId="0" fontId="8" fillId="3" borderId="1" xfId="1" applyFont="1" applyFill="1" applyBorder="1" applyAlignment="1">
      <alignment horizontal="center" vertical="center" wrapText="1"/>
    </xf>
    <xf numFmtId="0" fontId="8" fillId="0" borderId="0" xfId="1" applyFont="1" applyBorder="1"/>
    <xf numFmtId="0" fontId="8" fillId="0" borderId="0" xfId="1" applyFont="1"/>
    <xf numFmtId="0" fontId="8" fillId="0" borderId="3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 wrapText="1"/>
    </xf>
    <xf numFmtId="0" fontId="8" fillId="0" borderId="0" xfId="1" applyFont="1" applyFill="1" applyBorder="1"/>
    <xf numFmtId="0" fontId="8" fillId="0" borderId="0" xfId="1" applyFont="1" applyFill="1"/>
    <xf numFmtId="0" fontId="8" fillId="0" borderId="4" xfId="1" applyFont="1" applyFill="1" applyBorder="1"/>
    <xf numFmtId="0" fontId="8" fillId="0" borderId="4" xfId="1" applyFont="1" applyBorder="1" applyAlignment="1">
      <alignment horizontal="right"/>
    </xf>
    <xf numFmtId="0" fontId="8" fillId="0" borderId="3" xfId="1" applyFont="1" applyBorder="1" applyAlignment="1">
      <alignment horizontal="right"/>
    </xf>
    <xf numFmtId="4" fontId="8" fillId="0" borderId="1" xfId="1" applyNumberFormat="1" applyFont="1" applyBorder="1" applyAlignment="1">
      <alignment horizontal="center"/>
    </xf>
    <xf numFmtId="0" fontId="5" fillId="0" borderId="0" xfId="1" applyFont="1" applyBorder="1" applyAlignment="1"/>
    <xf numFmtId="4" fontId="5" fillId="0" borderId="0" xfId="1" applyNumberFormat="1" applyFont="1" applyBorder="1" applyAlignment="1">
      <alignment horizont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6" xfId="1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1" applyFont="1" applyBorder="1" applyAlignment="1">
      <alignment horizontal="center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/>
    </xf>
  </cellXfs>
  <cellStyles count="5">
    <cellStyle name="Excel Built-in Normal" xfId="1"/>
    <cellStyle name="S10" xfId="2"/>
    <cellStyle name="S9" xfId="3"/>
    <cellStyle name="Обычный" xfId="0" builtinId="0"/>
    <cellStyle name="Обычный 2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28575</xdr:rowOff>
    </xdr:from>
    <xdr:to>
      <xdr:col>4</xdr:col>
      <xdr:colOff>581025</xdr:colOff>
      <xdr:row>8</xdr:row>
      <xdr:rowOff>428625</xdr:rowOff>
    </xdr:to>
    <xdr:pic>
      <xdr:nvPicPr>
        <xdr:cNvPr id="102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9</xdr:row>
      <xdr:rowOff>38100</xdr:rowOff>
    </xdr:from>
    <xdr:to>
      <xdr:col>1</xdr:col>
      <xdr:colOff>714375</xdr:colOff>
      <xdr:row>9</xdr:row>
      <xdr:rowOff>266700</xdr:rowOff>
    </xdr:to>
    <xdr:pic>
      <xdr:nvPicPr>
        <xdr:cNvPr id="1026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10</xdr:row>
      <xdr:rowOff>638175</xdr:rowOff>
    </xdr:from>
    <xdr:to>
      <xdr:col>1</xdr:col>
      <xdr:colOff>190500</xdr:colOff>
      <xdr:row>10</xdr:row>
      <xdr:rowOff>866775</xdr:rowOff>
    </xdr:to>
    <xdr:pic>
      <xdr:nvPicPr>
        <xdr:cNvPr id="1027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workbookViewId="0">
      <selection activeCell="G16" sqref="G16"/>
    </sheetView>
  </sheetViews>
  <sheetFormatPr defaultColWidth="9.28515625" defaultRowHeight="12"/>
  <cols>
    <col min="1" max="1" width="4.140625" style="2" customWidth="1"/>
    <col min="2" max="2" width="42.7109375" style="2" customWidth="1"/>
    <col min="3" max="3" width="8.42578125" style="2" customWidth="1"/>
    <col min="4" max="4" width="9.140625" style="2" customWidth="1"/>
    <col min="5" max="5" width="16.85546875" style="2" customWidth="1"/>
    <col min="6" max="6" width="16.28515625" style="2" customWidth="1"/>
    <col min="7" max="7" width="17.140625" style="2" customWidth="1"/>
    <col min="8" max="8" width="16.5703125" style="2" customWidth="1"/>
    <col min="9" max="9" width="18" style="2" customWidth="1"/>
    <col min="10" max="10" width="14.5703125" style="2" customWidth="1"/>
    <col min="11" max="16384" width="9.28515625" style="2"/>
  </cols>
  <sheetData>
    <row r="1" spans="1:12" ht="18" customHeight="1">
      <c r="A1" s="26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3"/>
      <c r="L1" s="3"/>
    </row>
    <row r="2" spans="1:12" ht="16.5" customHeight="1">
      <c r="A2" s="30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"/>
      <c r="L2" s="3"/>
    </row>
    <row r="3" spans="1:12" ht="19.5" customHeight="1">
      <c r="A3" s="26" t="s">
        <v>16</v>
      </c>
      <c r="B3" s="26"/>
      <c r="C3" s="26"/>
      <c r="D3" s="26"/>
      <c r="E3" s="26"/>
      <c r="F3" s="26"/>
      <c r="G3" s="26"/>
      <c r="H3" s="26"/>
      <c r="I3" s="26"/>
      <c r="J3" s="26"/>
      <c r="K3" s="3"/>
      <c r="L3" s="3"/>
    </row>
    <row r="4" spans="1: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5">
      <c r="A5" s="27" t="s">
        <v>14</v>
      </c>
      <c r="B5" s="27"/>
      <c r="C5" s="27"/>
      <c r="D5" s="27"/>
      <c r="E5" s="27"/>
      <c r="F5" s="27"/>
      <c r="G5" s="27"/>
      <c r="H5" s="27"/>
      <c r="I5" s="27"/>
      <c r="J5" s="27"/>
      <c r="K5" s="3"/>
      <c r="L5" s="3"/>
    </row>
    <row r="6" spans="1:12" ht="21" customHeight="1">
      <c r="A6" s="27" t="s">
        <v>18</v>
      </c>
      <c r="B6" s="27"/>
      <c r="C6" s="27"/>
      <c r="D6" s="27"/>
      <c r="E6" s="27"/>
      <c r="F6" s="27"/>
      <c r="G6" s="27"/>
      <c r="H6" s="27"/>
      <c r="I6" s="27"/>
      <c r="J6" s="27"/>
      <c r="K6" s="3"/>
      <c r="L6" s="3"/>
    </row>
    <row r="7" spans="1:12" ht="48.75" customHeight="1">
      <c r="A7" s="27" t="s">
        <v>21</v>
      </c>
      <c r="B7" s="27"/>
      <c r="C7" s="27"/>
      <c r="D7" s="27"/>
      <c r="E7" s="27"/>
      <c r="F7" s="27"/>
      <c r="G7" s="27"/>
      <c r="H7" s="27"/>
      <c r="I7" s="27"/>
      <c r="J7" s="27"/>
      <c r="K7" s="3"/>
      <c r="L7" s="3"/>
    </row>
    <row r="8" spans="1:12" ht="15">
      <c r="A8" s="27" t="s">
        <v>5</v>
      </c>
      <c r="B8" s="27"/>
      <c r="C8" s="27"/>
      <c r="D8" s="27"/>
      <c r="E8" s="27"/>
      <c r="F8" s="27"/>
      <c r="G8" s="27"/>
      <c r="H8" s="27"/>
      <c r="I8" s="27"/>
      <c r="J8" s="27"/>
      <c r="K8" s="3"/>
      <c r="L8" s="3"/>
    </row>
    <row r="9" spans="1:12" ht="31.5" customHeight="1">
      <c r="A9" s="32"/>
      <c r="B9" s="32"/>
      <c r="C9" s="32"/>
      <c r="D9" s="32"/>
      <c r="E9" s="32"/>
      <c r="F9" s="32"/>
      <c r="G9" s="32"/>
      <c r="H9" s="32"/>
      <c r="I9" s="32"/>
      <c r="J9" s="32"/>
      <c r="K9" s="3"/>
      <c r="L9" s="3"/>
    </row>
    <row r="10" spans="1:12" ht="26.25" customHeight="1">
      <c r="A10" s="1" t="s">
        <v>6</v>
      </c>
      <c r="B10" s="33" t="s">
        <v>8</v>
      </c>
      <c r="C10" s="33"/>
      <c r="D10" s="33"/>
      <c r="E10" s="33"/>
      <c r="F10" s="33"/>
      <c r="G10" s="1"/>
      <c r="H10" s="1"/>
      <c r="I10" s="1"/>
      <c r="J10" s="1"/>
      <c r="K10" s="3"/>
      <c r="L10" s="3"/>
    </row>
    <row r="11" spans="1:12" ht="87.75" customHeight="1">
      <c r="A11" s="4"/>
      <c r="B11" s="27" t="s">
        <v>9</v>
      </c>
      <c r="C11" s="27"/>
      <c r="D11" s="27"/>
      <c r="E11" s="27"/>
      <c r="F11" s="27"/>
      <c r="G11" s="27"/>
      <c r="H11" s="27"/>
      <c r="I11" s="27"/>
      <c r="J11" s="27"/>
      <c r="K11" s="3"/>
      <c r="L11" s="3"/>
    </row>
    <row r="12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3"/>
      <c r="L12" s="3"/>
    </row>
    <row r="13" spans="1:12" s="6" customFormat="1" ht="27.75" customHeight="1">
      <c r="A13" s="28" t="s">
        <v>1</v>
      </c>
      <c r="B13" s="28" t="s">
        <v>15</v>
      </c>
      <c r="C13" s="28" t="s">
        <v>0</v>
      </c>
      <c r="D13" s="28" t="s">
        <v>10</v>
      </c>
      <c r="E13" s="28" t="s">
        <v>17</v>
      </c>
      <c r="F13" s="28"/>
      <c r="G13" s="28"/>
      <c r="H13" s="28" t="s">
        <v>3</v>
      </c>
      <c r="I13" s="28" t="s">
        <v>4</v>
      </c>
      <c r="J13" s="28" t="s">
        <v>7</v>
      </c>
      <c r="K13" s="5"/>
      <c r="L13" s="5"/>
    </row>
    <row r="14" spans="1:12" s="9" customFormat="1" ht="60" customHeight="1">
      <c r="A14" s="28"/>
      <c r="B14" s="29"/>
      <c r="C14" s="28"/>
      <c r="D14" s="28"/>
      <c r="E14" s="7" t="s">
        <v>11</v>
      </c>
      <c r="F14" s="7" t="s">
        <v>12</v>
      </c>
      <c r="G14" s="7" t="s">
        <v>13</v>
      </c>
      <c r="H14" s="28"/>
      <c r="I14" s="28"/>
      <c r="J14" s="28"/>
      <c r="K14" s="8"/>
      <c r="L14" s="8"/>
    </row>
    <row r="15" spans="1:12" s="16" customFormat="1" ht="30" customHeight="1">
      <c r="A15" s="10">
        <v>1</v>
      </c>
      <c r="B15" s="34" t="s">
        <v>24</v>
      </c>
      <c r="C15" s="23" t="s">
        <v>20</v>
      </c>
      <c r="D15" s="35">
        <v>250</v>
      </c>
      <c r="E15" s="36">
        <v>80</v>
      </c>
      <c r="F15" s="36">
        <v>85</v>
      </c>
      <c r="G15" s="36">
        <v>80</v>
      </c>
      <c r="H15" s="37">
        <f>ROUND(SUM(E15,F15,G15)/3,2)</f>
        <v>81.67</v>
      </c>
      <c r="I15" s="13">
        <f>SQRT(VARA(E15,F15,G15))/H15*100</f>
        <v>3.5346532949040386</v>
      </c>
      <c r="J15" s="14">
        <f>D15*H15</f>
        <v>20417.5</v>
      </c>
      <c r="K15" s="15"/>
      <c r="L15" s="15"/>
    </row>
    <row r="16" spans="1:12" s="16" customFormat="1" ht="30" customHeight="1">
      <c r="A16" s="10">
        <v>2</v>
      </c>
      <c r="B16" s="34" t="s">
        <v>23</v>
      </c>
      <c r="C16" s="23" t="s">
        <v>20</v>
      </c>
      <c r="D16" s="35">
        <v>250</v>
      </c>
      <c r="E16" s="36">
        <v>85</v>
      </c>
      <c r="F16" s="36">
        <v>87</v>
      </c>
      <c r="G16" s="36">
        <v>90</v>
      </c>
      <c r="H16" s="37">
        <f t="shared" ref="H16:H21" si="0">ROUND(SUM(E16,F16,G16)/3,2)</f>
        <v>87.33</v>
      </c>
      <c r="I16" s="13">
        <f t="shared" ref="I16:I21" si="1">SQRT(VARA(E16,F16,G16))/H16*100</f>
        <v>2.8817261862173176</v>
      </c>
      <c r="J16" s="14">
        <f t="shared" ref="J16:J21" si="2">D16*H16</f>
        <v>21832.5</v>
      </c>
      <c r="K16" s="15"/>
      <c r="L16" s="15"/>
    </row>
    <row r="17" spans="1:12" s="16" customFormat="1" ht="30" customHeight="1">
      <c r="A17" s="10">
        <v>3</v>
      </c>
      <c r="B17" s="34" t="s">
        <v>25</v>
      </c>
      <c r="C17" s="23" t="s">
        <v>20</v>
      </c>
      <c r="D17" s="35">
        <v>20</v>
      </c>
      <c r="E17" s="36">
        <v>205</v>
      </c>
      <c r="F17" s="36">
        <v>206</v>
      </c>
      <c r="G17" s="36">
        <v>215</v>
      </c>
      <c r="H17" s="37">
        <f t="shared" si="0"/>
        <v>208.67</v>
      </c>
      <c r="I17" s="13">
        <f t="shared" si="1"/>
        <v>2.6393686429702892</v>
      </c>
      <c r="J17" s="14">
        <f t="shared" si="2"/>
        <v>4173.3999999999996</v>
      </c>
      <c r="K17" s="15"/>
      <c r="L17" s="15"/>
    </row>
    <row r="18" spans="1:12" s="16" customFormat="1" ht="30" customHeight="1">
      <c r="A18" s="10">
        <v>4</v>
      </c>
      <c r="B18" s="34" t="s">
        <v>26</v>
      </c>
      <c r="C18" s="23" t="s">
        <v>20</v>
      </c>
      <c r="D18" s="35">
        <v>10</v>
      </c>
      <c r="E18" s="36">
        <v>95</v>
      </c>
      <c r="F18" s="36">
        <v>100</v>
      </c>
      <c r="G18" s="36">
        <v>97</v>
      </c>
      <c r="H18" s="37">
        <f t="shared" si="0"/>
        <v>97.33</v>
      </c>
      <c r="I18" s="13">
        <f t="shared" si="1"/>
        <v>2.5856482877053151</v>
      </c>
      <c r="J18" s="14">
        <f t="shared" si="2"/>
        <v>973.3</v>
      </c>
      <c r="K18" s="15"/>
      <c r="L18" s="15"/>
    </row>
    <row r="19" spans="1:12" s="16" customFormat="1" ht="30" customHeight="1">
      <c r="A19" s="10">
        <v>5</v>
      </c>
      <c r="B19" s="34" t="s">
        <v>27</v>
      </c>
      <c r="C19" s="23" t="s">
        <v>20</v>
      </c>
      <c r="D19" s="35">
        <v>10</v>
      </c>
      <c r="E19" s="36">
        <v>600</v>
      </c>
      <c r="F19" s="36">
        <v>600</v>
      </c>
      <c r="G19" s="36">
        <v>601</v>
      </c>
      <c r="H19" s="37">
        <f t="shared" si="0"/>
        <v>600.33000000000004</v>
      </c>
      <c r="I19" s="13">
        <f t="shared" si="1"/>
        <v>9.6172150182337338E-2</v>
      </c>
      <c r="J19" s="14">
        <f t="shared" si="2"/>
        <v>6003.3</v>
      </c>
      <c r="K19" s="15"/>
      <c r="L19" s="15"/>
    </row>
    <row r="20" spans="1:12" s="16" customFormat="1" ht="30" customHeight="1">
      <c r="A20" s="10">
        <v>6</v>
      </c>
      <c r="B20" s="24" t="s">
        <v>28</v>
      </c>
      <c r="C20" s="23" t="s">
        <v>20</v>
      </c>
      <c r="D20" s="11">
        <v>20</v>
      </c>
      <c r="E20" s="12">
        <v>170</v>
      </c>
      <c r="F20" s="12">
        <v>176</v>
      </c>
      <c r="G20" s="12">
        <v>180</v>
      </c>
      <c r="H20" s="13">
        <f t="shared" si="0"/>
        <v>175.33</v>
      </c>
      <c r="I20" s="13">
        <f t="shared" si="1"/>
        <v>2.8707140574044181</v>
      </c>
      <c r="J20" s="14">
        <f t="shared" si="2"/>
        <v>3506.6000000000004</v>
      </c>
      <c r="K20" s="15"/>
      <c r="L20" s="15"/>
    </row>
    <row r="21" spans="1:12" s="16" customFormat="1" ht="30" customHeight="1">
      <c r="A21" s="10">
        <v>7</v>
      </c>
      <c r="B21" s="24" t="s">
        <v>29</v>
      </c>
      <c r="C21" s="23" t="s">
        <v>20</v>
      </c>
      <c r="D21" s="11">
        <v>10</v>
      </c>
      <c r="E21" s="12">
        <v>325</v>
      </c>
      <c r="F21" s="12">
        <v>336</v>
      </c>
      <c r="G21" s="12">
        <v>335</v>
      </c>
      <c r="H21" s="13">
        <f t="shared" si="0"/>
        <v>332</v>
      </c>
      <c r="I21" s="13">
        <f t="shared" si="1"/>
        <v>1.8321573886440419</v>
      </c>
      <c r="J21" s="14">
        <f t="shared" si="2"/>
        <v>3320</v>
      </c>
      <c r="K21" s="15"/>
      <c r="L21" s="15"/>
    </row>
    <row r="22" spans="1:12" s="16" customFormat="1" ht="16.5" customHeight="1">
      <c r="A22" s="17"/>
      <c r="B22" s="25"/>
      <c r="C22" s="18"/>
      <c r="D22" s="18"/>
      <c r="E22" s="18"/>
      <c r="F22" s="18"/>
      <c r="G22" s="18"/>
      <c r="H22" s="18"/>
      <c r="I22" s="19" t="s">
        <v>2</v>
      </c>
      <c r="J22" s="20">
        <f>SUM(J15:J21)</f>
        <v>60226.600000000006</v>
      </c>
      <c r="K22" s="15"/>
      <c r="L22" s="15"/>
    </row>
    <row r="23" spans="1:12" s="6" customFormat="1" ht="15">
      <c r="I23" s="21"/>
      <c r="J23" s="22"/>
      <c r="K23" s="5"/>
      <c r="L23" s="5"/>
    </row>
  </sheetData>
  <sheetProtection selectLockedCells="1" selectUnlockedCells="1"/>
  <mergeCells count="18">
    <mergeCell ref="D13:D14"/>
    <mergeCell ref="E13:G13"/>
    <mergeCell ref="A1:J1"/>
    <mergeCell ref="A3:J3"/>
    <mergeCell ref="A5:J5"/>
    <mergeCell ref="I13:I14"/>
    <mergeCell ref="B13:B14"/>
    <mergeCell ref="H13:H14"/>
    <mergeCell ref="J13:J14"/>
    <mergeCell ref="A13:A14"/>
    <mergeCell ref="A2:J2"/>
    <mergeCell ref="B11:J11"/>
    <mergeCell ref="A6:J6"/>
    <mergeCell ref="A7:J7"/>
    <mergeCell ref="A8:J8"/>
    <mergeCell ref="A9:J9"/>
    <mergeCell ref="B10:F10"/>
    <mergeCell ref="C13:C14"/>
  </mergeCells>
  <phoneticPr fontId="4" type="noConversion"/>
  <pageMargins left="0.25" right="0.25" top="0.75" bottom="0.75" header="0.3" footer="0.3"/>
  <pageSetup paperSize="9" scale="87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Обоснование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zakaz</cp:lastModifiedBy>
  <cp:lastPrinted>2025-12-11T09:09:37Z</cp:lastPrinted>
  <dcterms:created xsi:type="dcterms:W3CDTF">2013-01-30T02:33:10Z</dcterms:created>
  <dcterms:modified xsi:type="dcterms:W3CDTF">2026-03-26T04:49:18Z</dcterms:modified>
</cp:coreProperties>
</file>