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gbuntp.local\fgbuntp\Отдел организации закупок\ЗАКУПКИ\44\2026\п.4\000_страхов_МАДИ\"/>
    </mc:Choice>
  </mc:AlternateContent>
  <bookViews>
    <workbookView xWindow="0" yWindow="0" windowWidth="23232" windowHeight="8076"/>
  </bookViews>
  <sheets>
    <sheet name="Приложение №1_Расчет НМЦК" sheetId="6" r:id="rId1"/>
    <sheet name="Лист1" sheetId="8" r:id="rId2"/>
  </sheets>
  <definedNames>
    <definedName name="_xlnm.Print_Titles" localSheetId="0">'Приложение №1_Расчет НМЦК'!$7:$8</definedName>
  </definedNames>
  <calcPr calcId="162913"/>
</workbook>
</file>

<file path=xl/calcChain.xml><?xml version="1.0" encoding="utf-8"?>
<calcChain xmlns="http://schemas.openxmlformats.org/spreadsheetml/2006/main">
  <c r="I12" i="6" l="1"/>
  <c r="H10" i="6" l="1"/>
  <c r="I10" i="6" s="1"/>
  <c r="H9" i="6"/>
  <c r="I9" i="6" s="1"/>
  <c r="I11" i="6" l="1"/>
  <c r="E5" i="6"/>
</calcChain>
</file>

<file path=xl/sharedStrings.xml><?xml version="1.0" encoding="utf-8"?>
<sst xmlns="http://schemas.openxmlformats.org/spreadsheetml/2006/main" count="28" uniqueCount="27">
  <si>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</si>
  <si>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</si>
  <si>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</si>
  <si>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 п/п</t>
  </si>
  <si>
    <t xml:space="preserve">                      (указывается предмет контракта)</t>
  </si>
  <si>
    <t>НМЦК *  (руб)</t>
  </si>
  <si>
    <t>руб.</t>
  </si>
  <si>
    <t>Метод сопоставимых рыночных цен (анализа рынка).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</t>
  </si>
  <si>
    <t xml:space="preserve">Средняя арифметическая цена за единицу     (руб.) &lt;ц&gt; </t>
  </si>
  <si>
    <t>Используемый метод определения Н(М)ЦК с обоснованием</t>
  </si>
  <si>
    <t>В результате проведенного расчета Н(М)ЦК составила, руб.:</t>
  </si>
  <si>
    <t>Начальная (максимальная) цена контракта</t>
  </si>
  <si>
    <t>Обоснование начальной (максимальной) цены контракта</t>
  </si>
  <si>
    <t xml:space="preserve">Ед. изм.               
</t>
  </si>
  <si>
    <t xml:space="preserve">Кол-во  
</t>
  </si>
  <si>
    <t>Дата составления обоснования Н(М)ЦК</t>
  </si>
  <si>
    <t xml:space="preserve">Заказчик устанавливает цену по наименьшему ценовому предложению </t>
  </si>
  <si>
    <t>О.И.Байдакова</t>
  </si>
  <si>
    <t>Руководитель сектора мониторинга цен и корпоративных закупок</t>
  </si>
  <si>
    <t>оказание услуг по страхованию имущественных интересов Заказчика, связанных с утратой, гибелью или повреждением недвижимого имущества, а также гражданской ответственности при эксплуатации помещений, переданных в безвозмездное пользование</t>
  </si>
  <si>
    <t xml:space="preserve">Наименование товара, услуги, работы                                                        </t>
  </si>
  <si>
    <t>усл.ед.</t>
  </si>
  <si>
    <t xml:space="preserve">Цена единицы продукции, указанная в источнике № 1 вх.№05-03/49.3 от 15.05.2026
</t>
  </si>
  <si>
    <t>страхование имущества от огня и других опасностей ; ОКПД 65.12.40</t>
  </si>
  <si>
    <t>Страхование гражданской ответственности, ОКПД 65.12.50</t>
  </si>
  <si>
    <t xml:space="preserve">Цена единицы продукции, указанная в источнике № 1 вх.№05-03/49.4 от 14.05.2026
</t>
  </si>
  <si>
    <t xml:space="preserve">Цена единицы продукции, указанная в источнике № 1 вх.№05-03/49.8 от 18.05.2026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</si>
</sst>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/>
    <xf numFmtId="4" fontId="10" fillId="3" borderId="0" xfId="0" applyNumberFormat="1" applyFont="1" applyFill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/>
    <xf numFmtId="4" fontId="2" fillId="0" borderId="23" xfId="0" applyNumberFormat="1" applyFont="1" applyFill="1" applyBorder="1" applyAlignment="1">
      <alignment horizontal="center" vertical="top" wrapText="1"/>
    </xf>
    <xf numFmtId="2" fontId="11" fillId="0" borderId="8" xfId="0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left" vertical="center" wrapText="1"/>
    </xf>
    <xf numFmtId="14" fontId="7" fillId="2" borderId="14" xfId="0" applyNumberFormat="1" applyFont="1" applyFill="1" applyBorder="1" applyAlignment="1">
      <alignment horizontal="left" vertical="center" wrapText="1"/>
    </xf>
    <xf numFmtId="14" fontId="7" fillId="2" borderId="15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2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left" vertical="center" wrapText="1"/>
    </xf>
    <xf numFmtId="4" fontId="7" fillId="0" borderId="17" xfId="0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8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0050" y="65246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8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0050" y="65246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171450</xdr:colOff>
      <xdr:row>7</xdr:row>
      <xdr:rowOff>1466850</xdr:rowOff>
    </xdr:from>
    <xdr:to>
      <xdr:col>8</xdr:col>
      <xdr:colOff>1657350</xdr:colOff>
      <xdr:row>8</xdr:row>
      <xdr:rowOff>0</xdr:rowOff>
    </xdr:to>
    <xdr:pic>
      <xdr:nvPicPr>
        <xdr:cNvPr id="8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25250" y="4965700"/>
          <a:ext cx="1485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82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25225" y="68103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4029075"/>
          <a:ext cx="1114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4029075"/>
          <a:ext cx="1114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171450</xdr:colOff>
      <xdr:row>7</xdr:row>
      <xdr:rowOff>1466850</xdr:rowOff>
    </xdr:from>
    <xdr:to>
      <xdr:col>8</xdr:col>
      <xdr:colOff>1657350</xdr:colOff>
      <xdr:row>8</xdr:row>
      <xdr:rowOff>0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63225" y="4543425"/>
          <a:ext cx="1485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96575" y="43148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14"/>
  <sheetViews>
    <sheetView tabSelected="1" view="pageBreakPreview" topLeftCell="A4" zoomScale="115" zoomScaleNormal="115" zoomScaleSheetLayoutView="115" workbookViewId="0">
      <selection activeCell="E4" sqref="E4:I4"/>
    </sheetView>
  </sheetViews>
  <sheetFormatPr defaultColWidth="9.109375" defaultRowHeight="13.2" x14ac:dyDescent="0.25"/>
  <cols>
    <col min="1" max="1" width="4.33203125" style="4" customWidth="1"/>
    <col min="2" max="2" width="45.44140625" style="1" customWidth="1"/>
    <col min="3" max="3" width="8.109375" style="1" customWidth="1"/>
    <col min="4" max="4" width="7.88671875" style="1" customWidth="1"/>
    <col min="5" max="5" width="12.5546875" style="20" customWidth="1"/>
    <col min="6" max="6" width="11.33203125" style="20" customWidth="1"/>
    <col min="7" max="7" width="12.6640625" style="20" customWidth="1"/>
    <col min="8" max="8" width="17" style="1" customWidth="1"/>
    <col min="9" max="9" width="28" style="1" customWidth="1"/>
    <col min="10" max="16384" width="9.109375" style="1"/>
  </cols>
  <sheetData>
    <row r="1" spans="1:24" ht="25.8" customHeight="1" x14ac:dyDescent="0.2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14" customFormat="1" ht="46.2" customHeight="1" x14ac:dyDescent="0.3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2" customHeight="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</row>
    <row r="4" spans="1:24" ht="69" customHeight="1" x14ac:dyDescent="0.25">
      <c r="A4" s="38" t="s">
        <v>9</v>
      </c>
      <c r="B4" s="39"/>
      <c r="C4" s="39"/>
      <c r="D4" s="39"/>
      <c r="E4" s="40" t="s">
        <v>7</v>
      </c>
      <c r="F4" s="41"/>
      <c r="G4" s="41"/>
      <c r="H4" s="41"/>
      <c r="I4" s="4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</row>
    <row r="5" spans="1:24" ht="18.75" customHeight="1" x14ac:dyDescent="0.25">
      <c r="A5" s="38" t="s">
        <v>11</v>
      </c>
      <c r="B5" s="39"/>
      <c r="C5" s="39"/>
      <c r="D5" s="39"/>
      <c r="E5" s="45">
        <f>I12</f>
        <v>12000</v>
      </c>
      <c r="F5" s="46"/>
      <c r="G5" s="47" t="s">
        <v>6</v>
      </c>
      <c r="H5" s="47"/>
      <c r="I5" s="8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</row>
    <row r="6" spans="1:24" ht="16.8" customHeight="1" thickBot="1" x14ac:dyDescent="0.3">
      <c r="A6" s="48" t="s">
        <v>15</v>
      </c>
      <c r="B6" s="49"/>
      <c r="C6" s="49"/>
      <c r="D6" s="49"/>
      <c r="E6" s="24">
        <v>46167</v>
      </c>
      <c r="F6" s="25"/>
      <c r="G6" s="25"/>
      <c r="H6" s="25"/>
      <c r="I6" s="26"/>
      <c r="J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</row>
    <row r="7" spans="1:24" ht="28.5" customHeight="1" x14ac:dyDescent="0.25">
      <c r="A7" s="34" t="s">
        <v>3</v>
      </c>
      <c r="B7" s="43" t="s">
        <v>20</v>
      </c>
      <c r="C7" s="28" t="s">
        <v>13</v>
      </c>
      <c r="D7" s="43" t="s">
        <v>14</v>
      </c>
      <c r="E7" s="27" t="s">
        <v>1</v>
      </c>
      <c r="F7" s="27"/>
      <c r="G7" s="27"/>
      <c r="H7" s="23" t="s">
        <v>0</v>
      </c>
      <c r="I7" s="7" t="s">
        <v>5</v>
      </c>
    </row>
    <row r="8" spans="1:24" ht="141" customHeight="1" thickBot="1" x14ac:dyDescent="0.3">
      <c r="A8" s="35"/>
      <c r="B8" s="44"/>
      <c r="C8" s="29"/>
      <c r="D8" s="44"/>
      <c r="E8" s="22" t="s">
        <v>22</v>
      </c>
      <c r="F8" s="22" t="s">
        <v>25</v>
      </c>
      <c r="G8" s="22" t="s">
        <v>26</v>
      </c>
      <c r="H8" s="5" t="s">
        <v>8</v>
      </c>
      <c r="I8" s="6" t="s">
        <v>2</v>
      </c>
    </row>
    <row r="9" spans="1:24" ht="26.4" customHeight="1" thickBot="1" x14ac:dyDescent="0.3">
      <c r="A9" s="17">
        <v>1</v>
      </c>
      <c r="B9" s="18" t="s">
        <v>23</v>
      </c>
      <c r="C9" s="17" t="s">
        <v>21</v>
      </c>
      <c r="D9" s="17">
        <v>1</v>
      </c>
      <c r="E9" s="19">
        <v>6000</v>
      </c>
      <c r="F9" s="19">
        <v>7500</v>
      </c>
      <c r="G9" s="19">
        <v>7500</v>
      </c>
      <c r="H9" s="15">
        <f>ROUND(AVERAGE(E9:G9),2)</f>
        <v>7000</v>
      </c>
      <c r="I9" s="16">
        <f>ROUND((H9*D9),2)</f>
        <v>7000</v>
      </c>
    </row>
    <row r="10" spans="1:24" ht="26.4" customHeight="1" thickBot="1" x14ac:dyDescent="0.3">
      <c r="A10" s="17">
        <v>2</v>
      </c>
      <c r="B10" s="18" t="s">
        <v>24</v>
      </c>
      <c r="C10" s="17" t="s">
        <v>21</v>
      </c>
      <c r="D10" s="17">
        <v>1</v>
      </c>
      <c r="E10" s="19">
        <v>6000</v>
      </c>
      <c r="F10" s="19">
        <v>8000</v>
      </c>
      <c r="G10" s="19">
        <v>7000</v>
      </c>
      <c r="H10" s="15">
        <f t="shared" ref="H10" si="0">ROUND(AVERAGE(E10:G10),2)</f>
        <v>7000</v>
      </c>
      <c r="I10" s="16">
        <f t="shared" ref="I10" si="1">ROUND((H10*D10),2)</f>
        <v>7000</v>
      </c>
    </row>
    <row r="11" spans="1:24" ht="15.75" customHeight="1" thickBot="1" x14ac:dyDescent="0.3">
      <c r="A11" s="32" t="s">
        <v>10</v>
      </c>
      <c r="B11" s="33"/>
      <c r="C11" s="33"/>
      <c r="D11" s="33"/>
      <c r="E11" s="33"/>
      <c r="F11" s="33"/>
      <c r="G11" s="33"/>
      <c r="H11" s="33"/>
      <c r="I11" s="9">
        <f>SUM(I9:I10)</f>
        <v>14000</v>
      </c>
    </row>
    <row r="12" spans="1:24" ht="15.75" customHeight="1" thickBot="1" x14ac:dyDescent="0.3">
      <c r="A12" s="32" t="s">
        <v>16</v>
      </c>
      <c r="B12" s="33"/>
      <c r="C12" s="33"/>
      <c r="D12" s="33"/>
      <c r="E12" s="33"/>
      <c r="F12" s="33"/>
      <c r="G12" s="33"/>
      <c r="H12" s="33"/>
      <c r="I12" s="9">
        <f>E10+E9</f>
        <v>12000</v>
      </c>
    </row>
    <row r="13" spans="1:24" x14ac:dyDescent="0.25">
      <c r="E13" s="1"/>
      <c r="F13" s="21"/>
      <c r="G13" s="1"/>
    </row>
    <row r="14" spans="1:24" ht="14.4" x14ac:dyDescent="0.3">
      <c r="A14"/>
      <c r="B14" s="30" t="s">
        <v>18</v>
      </c>
      <c r="C14" s="31"/>
      <c r="D14" s="31"/>
      <c r="E14" s="31"/>
      <c r="F14" s="31"/>
      <c r="G14" s="31"/>
      <c r="H14" s="31"/>
      <c r="I14" s="1" t="s">
        <v>17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</sheetData>
  <mergeCells count="18">
    <mergeCell ref="A5:D5"/>
    <mergeCell ref="E5:F5"/>
    <mergeCell ref="G5:H5"/>
    <mergeCell ref="A6:D6"/>
    <mergeCell ref="A1:I1"/>
    <mergeCell ref="A2:I2"/>
    <mergeCell ref="A3:I3"/>
    <mergeCell ref="A4:D4"/>
    <mergeCell ref="E4:I4"/>
    <mergeCell ref="E6:I6"/>
    <mergeCell ref="E7:G7"/>
    <mergeCell ref="C7:C8"/>
    <mergeCell ref="B14:H14"/>
    <mergeCell ref="A12:H12"/>
    <mergeCell ref="A7:A8"/>
    <mergeCell ref="A11:H11"/>
    <mergeCell ref="B7:B8"/>
    <mergeCell ref="D7:D8"/>
  </mergeCells>
  <pageMargins left="0.31496062992125984" right="0.31496062992125984" top="0.19685039370078741" bottom="0.19685039370078741" header="0.19685039370078741" footer="0.19685039370078741"/>
  <pageSetup paperSize="9" scale="95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"/>
  <sheetViews>
    <sheetView workbookViewId="0">
      <selection activeCell="B5" sqref="B5"/>
    </sheetView>
  </sheetViews>
  <sheetFormatPr defaultRowHeight="14.4" x14ac:dyDescent="0.3"/>
  <cols>
    <col min="1" max="1" width="24.6640625" customWidth="1"/>
    <col min="2" max="2" width="35" customWidth="1"/>
  </cols>
  <sheetData>
    <row r="1" spans="2:2" x14ac:dyDescent="0.3">
      <c r="B1" s="10"/>
    </row>
    <row r="2" spans="2:2" x14ac:dyDescent="0.3">
      <c r="B2" s="10"/>
    </row>
    <row r="3" spans="2:2" x14ac:dyDescent="0.3">
      <c r="B3" s="10"/>
    </row>
    <row r="4" spans="2:2" x14ac:dyDescent="0.3">
      <c r="B4" s="11"/>
    </row>
    <row r="5" spans="2:2" x14ac:dyDescent="0.3">
      <c r="B5" s="12"/>
    </row>
    <row r="6" spans="2:2" x14ac:dyDescent="0.3">
      <c r="B6" s="10"/>
    </row>
    <row r="7" spans="2:2" x14ac:dyDescent="0.3">
      <c r="B7" s="10"/>
    </row>
    <row r="8" spans="2:2" x14ac:dyDescent="0.3">
      <c r="B8" s="10"/>
    </row>
    <row r="9" spans="2:2" x14ac:dyDescent="0.3">
      <c r="B9" s="10"/>
    </row>
    <row r="10" spans="2:2" x14ac:dyDescent="0.3">
      <c r="B10" s="10"/>
    </row>
    <row r="11" spans="2:2" x14ac:dyDescent="0.3">
      <c r="B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№1_Расчет НМЦК</vt:lpstr>
      <vt:lpstr>Лист1</vt:lpstr>
      <vt:lpstr>'Приложение №1_Расчет НМЦК'!Заголовки_для_печати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d.lobynets</dc:creator>
  <cp:lastModifiedBy>Байдакова Оксана Ивановна</cp:lastModifiedBy>
  <cp:lastPrinted>2025-12-11T13:44:40Z</cp:lastPrinted>
  <dcterms:created xsi:type="dcterms:W3CDTF">2014-01-15T18:15:09Z</dcterms:created>
  <dcterms:modified xsi:type="dcterms:W3CDTF">2026-05-28T09:27:24Z</dcterms:modified>
</cp:coreProperties>
</file>