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840" yWindow="45" windowWidth="14940" windowHeight="12705"/>
  </bookViews>
  <sheets>
    <sheet name="Расчет цены " sheetId="2" r:id="rId1"/>
  </sheets>
  <calcPr calcId="124519" refMode="R1C1"/>
</workbook>
</file>

<file path=xl/calcChain.xml><?xml version="1.0" encoding="utf-8"?>
<calcChain xmlns="http://schemas.openxmlformats.org/spreadsheetml/2006/main">
  <c r="O11" i="2"/>
  <c r="P11" s="1"/>
  <c r="Q11" s="1"/>
  <c r="R11" s="1"/>
  <c r="M11"/>
  <c r="N11" s="1"/>
  <c r="L11"/>
  <c r="J11"/>
  <c r="H11"/>
  <c r="F11"/>
  <c r="O10"/>
  <c r="P10" s="1"/>
  <c r="Q10" s="1"/>
  <c r="R10" s="1"/>
  <c r="R12" s="1"/>
  <c r="M10"/>
  <c r="L10"/>
  <c r="N10" l="1"/>
  <c r="J10"/>
  <c r="J12" s="1"/>
  <c r="H10"/>
  <c r="H12" s="1"/>
  <c r="F10"/>
  <c r="F12" s="1"/>
</calcChain>
</file>

<file path=xl/sharedStrings.xml><?xml version="1.0" encoding="utf-8"?>
<sst xmlns="http://schemas.openxmlformats.org/spreadsheetml/2006/main" count="39" uniqueCount="36">
  <si>
    <t>№</t>
  </si>
  <si>
    <t>Наименование предмета контракта</t>
  </si>
  <si>
    <t>Кол-во</t>
  </si>
  <si>
    <t>Среднее квадратичное отклонение</t>
  </si>
  <si>
    <r>
      <t xml:space="preserve">коэффициент вариации цен V (%)           </t>
    </r>
    <r>
      <rPr>
        <i/>
        <sz val="10"/>
        <color indexed="8"/>
        <rFont val="Times New Roman"/>
        <family val="1"/>
        <charset val="204"/>
      </rPr>
      <t xml:space="preserve">         (не должен превышать 33%)</t>
    </r>
  </si>
  <si>
    <t>Цена за единицу изм. (руб.)</t>
  </si>
  <si>
    <t>Однородность совокупности значений выявленных цен, используемых в расчете Н(М)ЦК, ЦКЕП</t>
  </si>
  <si>
    <r>
      <rPr>
        <b/>
        <sz val="10"/>
        <color indexed="8"/>
        <rFont val="Times New Roman"/>
        <family val="1"/>
        <charset val="204"/>
      </rPr>
      <t>Расчет Н(М)ЦК по формуле</t>
    </r>
    <r>
      <rPr>
        <sz val="10"/>
        <color indexed="8"/>
        <rFont val="Times New Roman"/>
        <family val="1"/>
        <charset val="204"/>
      </rPr>
      <t xml:space="preserve"> (v - количество (объем) закупаемого товара (работы, услуги);
n - количество значений, используемых в расчете;
i - номер источника ценовой информации;
     </t>
    </r>
    <r>
      <rPr>
        <i/>
        <sz val="10"/>
        <color indexed="8"/>
        <rFont val="Times New Roman"/>
        <family val="1"/>
        <charset val="204"/>
      </rPr>
      <t>ц</t>
    </r>
    <r>
      <rPr>
        <i/>
        <vertAlign val="subscript"/>
        <sz val="10"/>
        <color indexed="8"/>
        <rFont val="Times New Roman"/>
        <family val="1"/>
        <charset val="204"/>
      </rPr>
      <t>i</t>
    </r>
    <r>
      <rPr>
        <sz val="10"/>
        <color indexed="8"/>
        <rFont val="Times New Roman"/>
        <family val="1"/>
        <charset val="204"/>
      </rPr>
      <t>- цена единицы)</t>
    </r>
  </si>
  <si>
    <r>
      <t xml:space="preserve">Средняя арифметическая цена за единицу     </t>
    </r>
    <r>
      <rPr>
        <b/>
        <i/>
        <sz val="10"/>
        <color indexed="8"/>
        <rFont val="Times New Roman"/>
        <family val="1"/>
        <charset val="204"/>
      </rPr>
      <t xml:space="preserve">&lt;ц&gt; </t>
    </r>
  </si>
  <si>
    <t>Ценовая информация (коммерч. предложения, сведения из реестра контрактов, иная)  (руб./ед.изм.)</t>
  </si>
  <si>
    <t>Цена за единицу изм. с округлением до сотых долей после запятой (руб.)</t>
  </si>
  <si>
    <t>Н(М)ЦК с учетом округления цены за единицу (руб.)</t>
  </si>
  <si>
    <t>Ед. изм по ОКЕИ</t>
  </si>
  <si>
    <t>Количество предложений и иных источников информации</t>
  </si>
  <si>
    <t>Н(М)ЦК, определяемая методом сопоставимых рыночных цен (анализа рынка)*</t>
  </si>
  <si>
    <t>Заказчик:</t>
  </si>
  <si>
    <t xml:space="preserve">Цена 1 </t>
  </si>
  <si>
    <t xml:space="preserve">Цена 2 </t>
  </si>
  <si>
    <t xml:space="preserve">Цена 3 </t>
  </si>
  <si>
    <t xml:space="preserve">Обоснование начальной (максимальной) цены контракта методом сопоставимых рыночных цен (анализа рынка)                                                                                                                                </t>
  </si>
  <si>
    <t>шт</t>
  </si>
  <si>
    <t>Федеральное казенное учреждение "Исправительный центр №1 Главного управления Федеральной службы исполнения наказаний по Красноярскому краю"</t>
  </si>
  <si>
    <t xml:space="preserve">            Метод сопоставимых рыночных цен (анализа рынка) заключается в установлении начальной цены контракта, цены контракта, заключаемого с единственным исполнителем (подрядчиком, поставщиком) на основании информации о рыночных ценах идентичных товаров, работ, услуг, планируемых к закупкам, или при их отсутствии однородных товаров, работ, услуг (ч. 2 ст. 22 44-ФЗ).</t>
  </si>
  <si>
    <t xml:space="preserve">            Идентичными товарами, работами, услугами признаются товары, работы, услуги, имеющие одинаковые характерные для них основные признаки. При определении идентичности товаров, работ, услуг незначительные различия во внешнем виде таких товаров, работ, услуг могут не учитываться. Однородными товарами, работами, услугами признаются товары, работы, услуги, которые, не являясь идентичными, имеют сходные характеристики и состоят из схожих компонентов, что позволяет им выполнять одни и те же функции и (или) быть коммерчески взаимозаменяемыми.</t>
  </si>
  <si>
    <t xml:space="preserve">            При исследование начальной цены контракта были использованы предложение потенциальных поставщиков и общедоступная информация о ценах товаров, работ, услуг для обеспечения государственных и муниципальных нужд, которая может быть использована для целей определения начальной цены контракта, цены контракта, заключаемого с единственным исполнителем (подрядчиком, поставщиком).</t>
  </si>
  <si>
    <t>По результатам анализа рынка определены три Исполнителя оказания услуг:Поставщик№ 1, Поставщик№ 2, Поставщик№ 3.</t>
  </si>
  <si>
    <t>В реестре недобросовестных поставщиков указанные организации отсутствуют.</t>
  </si>
  <si>
    <t>Сумма</t>
  </si>
  <si>
    <t>ИТОГО:</t>
  </si>
  <si>
    <t>Поставщик №1</t>
  </si>
  <si>
    <t>Поставщик №2</t>
  </si>
  <si>
    <t>Поставщик №3</t>
  </si>
  <si>
    <t>техническое обслуживание оборудования для системы пожарного мониторинга</t>
  </si>
  <si>
    <t>Монтаж оборудования для системы пожарного мониторинга</t>
  </si>
  <si>
    <t>усл.ед</t>
  </si>
  <si>
    <t>Из трехпредставленных организаций наименьшая стоимость монтажа и технического обслуживания оборудования для системы пожарного мониторинга на сумму 49 447 (сорок девять тысяч четыреста сорок семь) рублей 50 копеек предложена Поставщиком №1. На право заключения государственного контракта будет использовано ценовое предложение Поставщика№ 1.</t>
  </si>
</sst>
</file>

<file path=xl/styles.xml><?xml version="1.0" encoding="utf-8"?>
<styleSheet xmlns="http://schemas.openxmlformats.org/spreadsheetml/2006/main">
  <numFmts count="2">
    <numFmt numFmtId="164" formatCode="0.00000"/>
    <numFmt numFmtId="165" formatCode="0.000"/>
  </numFmts>
  <fonts count="18">
    <font>
      <sz val="11"/>
      <color theme="1"/>
      <name val="Calibri"/>
      <family val="2"/>
      <charset val="204"/>
      <scheme val="minor"/>
    </font>
    <font>
      <b/>
      <sz val="10"/>
      <color indexed="8"/>
      <name val="Times New Roman"/>
      <family val="1"/>
      <charset val="204"/>
    </font>
    <font>
      <sz val="10"/>
      <color indexed="8"/>
      <name val="Times New Roman"/>
      <family val="1"/>
      <charset val="204"/>
    </font>
    <font>
      <i/>
      <sz val="10"/>
      <color indexed="8"/>
      <name val="Times New Roman"/>
      <family val="1"/>
      <charset val="204"/>
    </font>
    <font>
      <b/>
      <sz val="12"/>
      <color indexed="8"/>
      <name val="Times New Roman"/>
      <family val="1"/>
      <charset val="204"/>
    </font>
    <font>
      <i/>
      <vertAlign val="subscript"/>
      <sz val="10"/>
      <color indexed="8"/>
      <name val="Times New Roman"/>
      <family val="1"/>
      <charset val="204"/>
    </font>
    <font>
      <b/>
      <i/>
      <sz val="10"/>
      <color indexed="8"/>
      <name val="Times New Roman"/>
      <family val="1"/>
      <charset val="204"/>
    </font>
    <font>
      <sz val="10"/>
      <color theme="1"/>
      <name val="Times New Roman"/>
      <family val="1"/>
      <charset val="204"/>
    </font>
    <font>
      <sz val="12"/>
      <color theme="1"/>
      <name val="Times New Roman"/>
      <family val="1"/>
      <charset val="204"/>
    </font>
    <font>
      <sz val="10"/>
      <name val="Arial"/>
      <family val="2"/>
      <charset val="204"/>
    </font>
    <font>
      <sz val="10"/>
      <name val="Arial Cyr"/>
      <charset val="204"/>
    </font>
    <font>
      <sz val="11"/>
      <color indexed="8"/>
      <name val="Times New Roman"/>
      <family val="1"/>
      <charset val="204"/>
    </font>
    <font>
      <b/>
      <sz val="11"/>
      <color indexed="8"/>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sz val="12"/>
      <color indexed="8"/>
      <name val="Times New Roman"/>
      <family val="1"/>
      <charset val="204"/>
    </font>
    <font>
      <b/>
      <sz val="11"/>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9" fillId="0" borderId="0"/>
    <xf numFmtId="0" fontId="9" fillId="0" borderId="0"/>
    <xf numFmtId="0" fontId="10" fillId="0" borderId="0"/>
  </cellStyleXfs>
  <cellXfs count="58">
    <xf numFmtId="0" fontId="0" fillId="0" borderId="0" xfId="0"/>
    <xf numFmtId="0" fontId="2" fillId="0" borderId="1" xfId="0" applyFont="1" applyBorder="1" applyAlignment="1">
      <alignment horizontal="center" vertical="top" wrapText="1"/>
    </xf>
    <xf numFmtId="0" fontId="7" fillId="0" borderId="0" xfId="0" applyFont="1"/>
    <xf numFmtId="0" fontId="1" fillId="0" borderId="1" xfId="0" applyFont="1" applyFill="1" applyBorder="1" applyAlignment="1">
      <alignment horizontal="center" vertical="top" wrapText="1"/>
    </xf>
    <xf numFmtId="0" fontId="8" fillId="0" borderId="0" xfId="0" applyFont="1"/>
    <xf numFmtId="0" fontId="1" fillId="0" borderId="1" xfId="0" applyFont="1" applyBorder="1" applyAlignment="1">
      <alignment horizontal="center" vertical="top" wrapText="1"/>
    </xf>
    <xf numFmtId="0" fontId="1" fillId="0" borderId="1" xfId="0" applyFont="1" applyFill="1" applyBorder="1" applyAlignment="1">
      <alignment horizontal="center" vertical="center" textRotation="90" wrapText="1"/>
    </xf>
    <xf numFmtId="0" fontId="7" fillId="0" borderId="0" xfId="0" applyFont="1" applyFill="1"/>
    <xf numFmtId="0" fontId="1" fillId="0" borderId="1" xfId="0" applyFont="1" applyBorder="1" applyAlignment="1">
      <alignment horizontal="center" vertical="center" textRotation="90" wrapText="1"/>
    </xf>
    <xf numFmtId="0" fontId="2" fillId="0" borderId="0" xfId="0" applyFont="1" applyAlignment="1">
      <alignment horizontal="center" vertical="center"/>
    </xf>
    <xf numFmtId="0" fontId="11" fillId="0" borderId="0" xfId="0" applyFont="1" applyBorder="1" applyAlignment="1">
      <alignment horizontal="center" vertical="center" wrapText="1"/>
    </xf>
    <xf numFmtId="0" fontId="11" fillId="0" borderId="0" xfId="0" applyFont="1" applyAlignment="1">
      <alignment horizontal="center" vertical="center"/>
    </xf>
    <xf numFmtId="0" fontId="4" fillId="0" borderId="0" xfId="0" applyFont="1" applyAlignment="1">
      <alignment horizontal="center" vertical="center"/>
    </xf>
    <xf numFmtId="0" fontId="4" fillId="0" borderId="0" xfId="0" applyFont="1" applyFill="1" applyBorder="1" applyAlignment="1">
      <alignment horizontal="center" vertical="center" wrapText="1"/>
    </xf>
    <xf numFmtId="2" fontId="13" fillId="0" borderId="1" xfId="0" applyNumberFormat="1" applyFont="1" applyBorder="1" applyAlignment="1">
      <alignment horizontal="center" vertical="center"/>
    </xf>
    <xf numFmtId="0" fontId="13" fillId="0" borderId="1" xfId="0" applyFont="1" applyBorder="1" applyAlignment="1">
      <alignment horizontal="center" vertical="center" wrapText="1"/>
    </xf>
    <xf numFmtId="1" fontId="11" fillId="0" borderId="1" xfId="0" applyNumberFormat="1" applyFont="1" applyFill="1" applyBorder="1" applyAlignment="1">
      <alignment horizontal="center" vertical="center" wrapText="1"/>
    </xf>
    <xf numFmtId="164" fontId="11" fillId="0" borderId="1" xfId="0" applyNumberFormat="1" applyFont="1" applyBorder="1" applyAlignment="1">
      <alignment horizontal="center" vertical="center" wrapText="1"/>
    </xf>
    <xf numFmtId="10" fontId="13" fillId="0" borderId="1" xfId="0" applyNumberFormat="1" applyFont="1" applyBorder="1" applyAlignment="1">
      <alignment horizontal="center" vertical="center" wrapText="1"/>
    </xf>
    <xf numFmtId="4" fontId="12" fillId="0" borderId="1" xfId="0" applyNumberFormat="1" applyFont="1" applyBorder="1" applyAlignment="1">
      <alignment horizontal="center" vertical="center" wrapText="1"/>
    </xf>
    <xf numFmtId="165" fontId="13" fillId="0" borderId="1" xfId="0" applyNumberFormat="1" applyFont="1" applyFill="1" applyBorder="1" applyAlignment="1">
      <alignment horizontal="center" vertical="center"/>
    </xf>
    <xf numFmtId="0" fontId="15" fillId="0" borderId="1" xfId="0" applyFont="1" applyBorder="1" applyAlignment="1">
      <alignment horizontal="justify" vertical="top" wrapText="1"/>
    </xf>
    <xf numFmtId="0" fontId="11" fillId="0" borderId="0" xfId="0" applyFont="1" applyFill="1" applyBorder="1" applyAlignment="1">
      <alignment horizontal="right" vertical="center" wrapText="1"/>
    </xf>
    <xf numFmtId="4" fontId="12" fillId="0" borderId="0" xfId="0" applyNumberFormat="1" applyFont="1" applyBorder="1" applyAlignment="1">
      <alignment horizontal="center" vertical="center" wrapText="1"/>
    </xf>
    <xf numFmtId="0" fontId="1" fillId="0" borderId="1" xfId="0" applyFont="1" applyBorder="1" applyAlignment="1">
      <alignment horizontal="center" vertical="center" textRotation="90" wrapText="1"/>
    </xf>
    <xf numFmtId="2"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applyFill="1" applyBorder="1" applyAlignment="1">
      <alignment horizontal="left" vertical="center" wrapText="1"/>
    </xf>
    <xf numFmtId="0" fontId="7" fillId="0" borderId="0" xfId="0" applyFont="1" applyAlignment="1">
      <alignment horizontal="left"/>
    </xf>
    <xf numFmtId="1" fontId="12" fillId="0" borderId="0" xfId="0" applyNumberFormat="1" applyFont="1" applyFill="1" applyBorder="1" applyAlignment="1">
      <alignment horizontal="center" vertical="center" wrapText="1"/>
    </xf>
    <xf numFmtId="164" fontId="12" fillId="0" borderId="0" xfId="0" applyNumberFormat="1" applyFont="1" applyBorder="1" applyAlignment="1">
      <alignment horizontal="center" vertical="center" wrapText="1"/>
    </xf>
    <xf numFmtId="0" fontId="14" fillId="0" borderId="0" xfId="0" applyFont="1" applyBorder="1" applyAlignment="1">
      <alignment horizontal="center" vertical="center" wrapText="1"/>
    </xf>
    <xf numFmtId="10" fontId="14" fillId="0" borderId="0" xfId="0" applyNumberFormat="1" applyFont="1" applyBorder="1" applyAlignment="1">
      <alignment horizontal="center" vertical="center" wrapText="1"/>
    </xf>
    <xf numFmtId="165" fontId="14" fillId="0" borderId="5" xfId="0" applyNumberFormat="1" applyFont="1" applyFill="1" applyBorder="1" applyAlignment="1">
      <alignment horizontal="center" vertical="center"/>
    </xf>
    <xf numFmtId="4" fontId="12" fillId="0" borderId="5" xfId="0" applyNumberFormat="1" applyFont="1" applyBorder="1" applyAlignment="1">
      <alignment horizontal="center" vertical="center" wrapText="1"/>
    </xf>
    <xf numFmtId="4" fontId="12" fillId="0" borderId="1" xfId="0" applyNumberFormat="1" applyFont="1" applyFill="1" applyBorder="1" applyAlignment="1">
      <alignment horizontal="center" vertical="center" wrapText="1"/>
    </xf>
    <xf numFmtId="0" fontId="8" fillId="0" borderId="0" xfId="0" applyFont="1" applyAlignment="1">
      <alignment horizontal="right" vertical="center"/>
    </xf>
    <xf numFmtId="0" fontId="4" fillId="0" borderId="0" xfId="0" applyFont="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textRotation="90" wrapText="1"/>
    </xf>
    <xf numFmtId="2"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0" xfId="0" applyFont="1" applyFill="1" applyBorder="1" applyAlignment="1">
      <alignment horizontal="center" vertical="center" wrapText="1"/>
    </xf>
    <xf numFmtId="0" fontId="16" fillId="0" borderId="0"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5" fillId="0" borderId="0" xfId="0" applyFont="1" applyBorder="1" applyAlignment="1">
      <alignment horizontal="left" vertical="top" wrapText="1"/>
    </xf>
    <xf numFmtId="0" fontId="16" fillId="2" borderId="0" xfId="0" applyFont="1" applyFill="1" applyBorder="1" applyAlignment="1">
      <alignment horizontal="left" vertical="center" wrapText="1"/>
    </xf>
    <xf numFmtId="0" fontId="11" fillId="0" borderId="0" xfId="0" applyFont="1" applyAlignment="1">
      <alignment horizontal="left" vertical="center" wrapText="1"/>
    </xf>
    <xf numFmtId="0" fontId="11" fillId="0" borderId="0" xfId="0" applyNumberFormat="1" applyFont="1" applyBorder="1" applyAlignment="1">
      <alignment horizontal="left"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7" xfId="0" applyFont="1" applyBorder="1" applyAlignment="1">
      <alignment horizontal="center" vertical="center" wrapText="1"/>
    </xf>
    <xf numFmtId="2" fontId="14" fillId="0" borderId="5" xfId="0" applyNumberFormat="1" applyFont="1" applyBorder="1" applyAlignment="1">
      <alignment horizontal="center" vertical="center"/>
    </xf>
    <xf numFmtId="4" fontId="12" fillId="0" borderId="5" xfId="0" applyNumberFormat="1" applyFont="1" applyFill="1" applyBorder="1" applyAlignment="1">
      <alignment horizontal="center" vertical="center" wrapText="1"/>
    </xf>
    <xf numFmtId="0" fontId="11" fillId="0" borderId="1" xfId="0" applyFont="1" applyFill="1" applyBorder="1" applyAlignment="1">
      <alignment horizontal="right" vertical="center" wrapText="1"/>
    </xf>
    <xf numFmtId="0" fontId="13" fillId="0" borderId="1" xfId="0" applyFont="1" applyBorder="1" applyAlignment="1">
      <alignment horizontal="center" vertical="center"/>
    </xf>
  </cellXfs>
  <cellStyles count="4">
    <cellStyle name="Обычный" xfId="0" builtinId="0"/>
    <cellStyle name="Обычный 2" xfId="3"/>
    <cellStyle name="Обычный 3" xfId="1"/>
    <cellStyle name="Обычный 4"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13</xdr:col>
      <xdr:colOff>19050</xdr:colOff>
      <xdr:row>8</xdr:row>
      <xdr:rowOff>952500</xdr:rowOff>
    </xdr:from>
    <xdr:to>
      <xdr:col>14</xdr:col>
      <xdr:colOff>0</xdr:colOff>
      <xdr:row>8</xdr:row>
      <xdr:rowOff>1304925</xdr:rowOff>
    </xdr:to>
    <xdr:pic>
      <xdr:nvPicPr>
        <xdr:cNvPr id="2194"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725025" y="1943100"/>
          <a:ext cx="933450" cy="352425"/>
        </a:xfrm>
        <a:prstGeom prst="rect">
          <a:avLst/>
        </a:prstGeom>
        <a:noFill/>
        <a:ln w="9525">
          <a:noFill/>
          <a:miter lim="800000"/>
          <a:headEnd/>
          <a:tailEnd/>
        </a:ln>
      </xdr:spPr>
    </xdr:pic>
    <xdr:clientData/>
  </xdr:twoCellAnchor>
  <xdr:twoCellAnchor>
    <xdr:from>
      <xdr:col>12</xdr:col>
      <xdr:colOff>19050</xdr:colOff>
      <xdr:row>8</xdr:row>
      <xdr:rowOff>923925</xdr:rowOff>
    </xdr:from>
    <xdr:to>
      <xdr:col>12</xdr:col>
      <xdr:colOff>1019175</xdr:colOff>
      <xdr:row>8</xdr:row>
      <xdr:rowOff>1362075</xdr:rowOff>
    </xdr:to>
    <xdr:pic>
      <xdr:nvPicPr>
        <xdr:cNvPr id="2195"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8696325" y="1914525"/>
          <a:ext cx="1000125" cy="438150"/>
        </a:xfrm>
        <a:prstGeom prst="rect">
          <a:avLst/>
        </a:prstGeom>
        <a:noFill/>
        <a:ln w="9525">
          <a:noFill/>
          <a:miter lim="800000"/>
          <a:headEnd/>
          <a:tailEnd/>
        </a:ln>
      </xdr:spPr>
    </xdr:pic>
    <xdr:clientData/>
  </xdr:twoCellAnchor>
  <xdr:twoCellAnchor>
    <xdr:from>
      <xdr:col>14</xdr:col>
      <xdr:colOff>19050</xdr:colOff>
      <xdr:row>8</xdr:row>
      <xdr:rowOff>1600200</xdr:rowOff>
    </xdr:from>
    <xdr:to>
      <xdr:col>14</xdr:col>
      <xdr:colOff>1504950</xdr:colOff>
      <xdr:row>8</xdr:row>
      <xdr:rowOff>1962150</xdr:rowOff>
    </xdr:to>
    <xdr:pic>
      <xdr:nvPicPr>
        <xdr:cNvPr id="2196" name="Picture 5"/>
        <xdr:cNvPicPr>
          <a:picLocks noChangeAspect="1" noChangeArrowheads="1"/>
        </xdr:cNvPicPr>
      </xdr:nvPicPr>
      <xdr:blipFill>
        <a:blip xmlns:r="http://schemas.openxmlformats.org/officeDocument/2006/relationships" r:embed="rId3" cstate="print"/>
        <a:srcRect/>
        <a:stretch>
          <a:fillRect/>
        </a:stretch>
      </xdr:blipFill>
      <xdr:spPr bwMode="auto">
        <a:xfrm>
          <a:off x="10677525" y="2590800"/>
          <a:ext cx="1485900" cy="361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S17"/>
  <sheetViews>
    <sheetView tabSelected="1" view="pageBreakPreview" zoomScale="70" zoomScaleSheetLayoutView="70" workbookViewId="0">
      <selection activeCell="A18" sqref="A18:XFD18"/>
    </sheetView>
  </sheetViews>
  <sheetFormatPr defaultRowHeight="12.75"/>
  <cols>
    <col min="1" max="1" width="3.140625" style="2" customWidth="1"/>
    <col min="2" max="2" width="31.140625" style="2" customWidth="1"/>
    <col min="3" max="3" width="6.140625" style="2" customWidth="1"/>
    <col min="4" max="4" width="6.28515625" style="2" customWidth="1"/>
    <col min="5" max="10" width="10.42578125" style="2" customWidth="1"/>
    <col min="11" max="11" width="5.7109375" style="2" customWidth="1"/>
    <col min="12" max="12" width="12.85546875" style="2" customWidth="1"/>
    <col min="13" max="13" width="13.7109375" style="2" customWidth="1"/>
    <col min="14" max="14" width="12.5703125" style="2" customWidth="1"/>
    <col min="15" max="15" width="24" style="2" customWidth="1"/>
    <col min="16" max="16" width="10.85546875" style="7" customWidth="1"/>
    <col min="17" max="17" width="10.5703125" style="2" customWidth="1"/>
    <col min="18" max="18" width="10.85546875" style="2" customWidth="1"/>
    <col min="19" max="19" width="13.140625" style="2" customWidth="1"/>
    <col min="20" max="20" width="9.7109375" style="2" bestFit="1" customWidth="1"/>
    <col min="21" max="16384" width="9.140625" style="2"/>
  </cols>
  <sheetData>
    <row r="1" spans="1:19" s="4" customFormat="1" ht="6.75" customHeight="1">
      <c r="A1" s="36"/>
      <c r="B1" s="36"/>
      <c r="C1" s="36"/>
      <c r="D1" s="36"/>
      <c r="E1" s="36"/>
      <c r="F1" s="36"/>
      <c r="G1" s="36"/>
      <c r="H1" s="36"/>
      <c r="I1" s="36"/>
      <c r="J1" s="36"/>
      <c r="K1" s="36"/>
      <c r="L1" s="36"/>
      <c r="M1" s="36"/>
      <c r="N1" s="36"/>
      <c r="O1" s="36"/>
      <c r="P1" s="36"/>
    </row>
    <row r="2" spans="1:19" s="4" customFormat="1" ht="36.75" customHeight="1">
      <c r="A2" s="9"/>
      <c r="B2" s="12" t="s">
        <v>15</v>
      </c>
      <c r="C2" s="37" t="s">
        <v>21</v>
      </c>
      <c r="D2" s="37"/>
      <c r="E2" s="37"/>
      <c r="F2" s="37"/>
      <c r="G2" s="37"/>
      <c r="H2" s="37"/>
      <c r="I2" s="37"/>
      <c r="J2" s="37"/>
      <c r="K2" s="37"/>
      <c r="L2" s="37"/>
      <c r="M2" s="37"/>
      <c r="N2" s="37"/>
      <c r="O2" s="37"/>
      <c r="P2" s="37"/>
    </row>
    <row r="3" spans="1:19" ht="15.75" customHeight="1">
      <c r="A3" s="13"/>
      <c r="B3" s="42" t="s">
        <v>19</v>
      </c>
      <c r="C3" s="42"/>
      <c r="D3" s="42"/>
      <c r="E3" s="42"/>
      <c r="F3" s="42"/>
      <c r="G3" s="42"/>
      <c r="H3" s="42"/>
      <c r="I3" s="42"/>
      <c r="J3" s="42"/>
      <c r="K3" s="42"/>
      <c r="L3" s="42"/>
      <c r="M3" s="42"/>
      <c r="N3" s="42"/>
      <c r="O3" s="42"/>
      <c r="P3" s="42"/>
      <c r="Q3" s="42"/>
      <c r="R3" s="42"/>
      <c r="S3" s="13"/>
    </row>
    <row r="4" spans="1:19" s="28" customFormat="1" ht="36" customHeight="1">
      <c r="A4" s="27"/>
      <c r="B4" s="43" t="s">
        <v>22</v>
      </c>
      <c r="C4" s="43"/>
      <c r="D4" s="43"/>
      <c r="E4" s="43"/>
      <c r="F4" s="43"/>
      <c r="G4" s="43"/>
      <c r="H4" s="43"/>
      <c r="I4" s="43"/>
      <c r="J4" s="43"/>
      <c r="K4" s="43"/>
      <c r="L4" s="43"/>
      <c r="M4" s="43"/>
      <c r="N4" s="43"/>
      <c r="O4" s="43"/>
      <c r="P4" s="43"/>
      <c r="Q4" s="43"/>
      <c r="R4" s="43"/>
      <c r="S4" s="27"/>
    </row>
    <row r="5" spans="1:19" s="28" customFormat="1" ht="54" customHeight="1">
      <c r="A5" s="27"/>
      <c r="B5" s="43" t="s">
        <v>23</v>
      </c>
      <c r="C5" s="43"/>
      <c r="D5" s="43"/>
      <c r="E5" s="43"/>
      <c r="F5" s="43"/>
      <c r="G5" s="43"/>
      <c r="H5" s="43"/>
      <c r="I5" s="43"/>
      <c r="J5" s="43"/>
      <c r="K5" s="43"/>
      <c r="L5" s="43"/>
      <c r="M5" s="43"/>
      <c r="N5" s="43"/>
      <c r="O5" s="43"/>
      <c r="P5" s="43"/>
      <c r="Q5" s="43"/>
      <c r="R5" s="43"/>
      <c r="S5" s="27"/>
    </row>
    <row r="6" spans="1:19" s="28" customFormat="1" ht="46.5" customHeight="1">
      <c r="A6" s="27"/>
      <c r="B6" s="44" t="s">
        <v>24</v>
      </c>
      <c r="C6" s="44"/>
      <c r="D6" s="44"/>
      <c r="E6" s="44"/>
      <c r="F6" s="44"/>
      <c r="G6" s="44"/>
      <c r="H6" s="44"/>
      <c r="I6" s="44"/>
      <c r="J6" s="44"/>
      <c r="K6" s="44"/>
      <c r="L6" s="44"/>
      <c r="M6" s="44"/>
      <c r="N6" s="44"/>
      <c r="O6" s="44"/>
      <c r="P6" s="44"/>
      <c r="Q6" s="44"/>
      <c r="R6" s="44"/>
      <c r="S6" s="27"/>
    </row>
    <row r="7" spans="1:19" ht="39" customHeight="1">
      <c r="A7" s="38" t="s">
        <v>0</v>
      </c>
      <c r="B7" s="38" t="s">
        <v>1</v>
      </c>
      <c r="C7" s="39" t="s">
        <v>12</v>
      </c>
      <c r="D7" s="39" t="s">
        <v>2</v>
      </c>
      <c r="E7" s="41" t="s">
        <v>9</v>
      </c>
      <c r="F7" s="41"/>
      <c r="G7" s="41"/>
      <c r="H7" s="41"/>
      <c r="I7" s="41"/>
      <c r="J7" s="41"/>
      <c r="K7" s="41"/>
      <c r="L7" s="40" t="s">
        <v>6</v>
      </c>
      <c r="M7" s="40"/>
      <c r="N7" s="40"/>
      <c r="O7" s="41" t="s">
        <v>14</v>
      </c>
      <c r="P7" s="41"/>
      <c r="Q7" s="41"/>
      <c r="R7" s="41"/>
    </row>
    <row r="8" spans="1:19" ht="39" customHeight="1">
      <c r="A8" s="38"/>
      <c r="B8" s="38"/>
      <c r="C8" s="39"/>
      <c r="D8" s="39"/>
      <c r="E8" s="45" t="s">
        <v>29</v>
      </c>
      <c r="F8" s="46"/>
      <c r="G8" s="45" t="s">
        <v>30</v>
      </c>
      <c r="H8" s="46"/>
      <c r="I8" s="45" t="s">
        <v>31</v>
      </c>
      <c r="J8" s="46"/>
      <c r="K8" s="26"/>
      <c r="L8" s="25"/>
      <c r="M8" s="25"/>
      <c r="N8" s="25"/>
      <c r="O8" s="26"/>
      <c r="P8" s="26"/>
      <c r="Q8" s="26"/>
      <c r="R8" s="26"/>
    </row>
    <row r="9" spans="1:19" ht="159" customHeight="1">
      <c r="A9" s="38"/>
      <c r="B9" s="38"/>
      <c r="C9" s="39"/>
      <c r="D9" s="39"/>
      <c r="E9" s="6" t="s">
        <v>16</v>
      </c>
      <c r="F9" s="6" t="s">
        <v>27</v>
      </c>
      <c r="G9" s="6" t="s">
        <v>17</v>
      </c>
      <c r="H9" s="6" t="s">
        <v>27</v>
      </c>
      <c r="I9" s="6" t="s">
        <v>18</v>
      </c>
      <c r="J9" s="6" t="s">
        <v>27</v>
      </c>
      <c r="K9" s="6" t="s">
        <v>13</v>
      </c>
      <c r="L9" s="8" t="s">
        <v>8</v>
      </c>
      <c r="M9" s="5" t="s">
        <v>3</v>
      </c>
      <c r="N9" s="3" t="s">
        <v>4</v>
      </c>
      <c r="O9" s="1" t="s">
        <v>7</v>
      </c>
      <c r="P9" s="6" t="s">
        <v>5</v>
      </c>
      <c r="Q9" s="8" t="s">
        <v>10</v>
      </c>
      <c r="R9" s="24" t="s">
        <v>11</v>
      </c>
    </row>
    <row r="10" spans="1:19" ht="78.75" customHeight="1">
      <c r="A10" s="56">
        <v>1</v>
      </c>
      <c r="B10" s="21" t="s">
        <v>33</v>
      </c>
      <c r="C10" s="57" t="s">
        <v>20</v>
      </c>
      <c r="D10" s="15">
        <v>1</v>
      </c>
      <c r="E10" s="14">
        <v>37447.5</v>
      </c>
      <c r="F10" s="14">
        <f>D10*E10</f>
        <v>37447.5</v>
      </c>
      <c r="G10" s="14">
        <v>46000</v>
      </c>
      <c r="H10" s="14">
        <f>G10*D10</f>
        <v>46000</v>
      </c>
      <c r="I10" s="20">
        <v>42000</v>
      </c>
      <c r="J10" s="20">
        <f>I10*D10</f>
        <v>42000</v>
      </c>
      <c r="K10" s="16">
        <v>3</v>
      </c>
      <c r="L10" s="17">
        <f>(E10+G10+I10)/3</f>
        <v>41815.833333333336</v>
      </c>
      <c r="M10" s="15">
        <f>STDEV(E10,G10,I10)</f>
        <v>4279.2233037472461</v>
      </c>
      <c r="N10" s="18">
        <f>M10/L10</f>
        <v>0.10233499998996981</v>
      </c>
      <c r="O10" s="19">
        <f>((D10/K10)*(SUM(E10,G10,I10)))</f>
        <v>41815.833333333328</v>
      </c>
      <c r="P10" s="35">
        <f>O10/D10</f>
        <v>41815.833333333328</v>
      </c>
      <c r="Q10" s="19">
        <f>ROUND(P10,2)</f>
        <v>41815.83</v>
      </c>
      <c r="R10" s="19">
        <f>Q10*D10</f>
        <v>41815.83</v>
      </c>
    </row>
    <row r="11" spans="1:19" ht="78.75" customHeight="1">
      <c r="A11" s="56">
        <v>2</v>
      </c>
      <c r="B11" s="21" t="s">
        <v>32</v>
      </c>
      <c r="C11" s="57" t="s">
        <v>34</v>
      </c>
      <c r="D11" s="15">
        <v>6</v>
      </c>
      <c r="E11" s="14">
        <v>2000</v>
      </c>
      <c r="F11" s="14">
        <f>D11*E11</f>
        <v>12000</v>
      </c>
      <c r="G11" s="14">
        <v>2500</v>
      </c>
      <c r="H11" s="14">
        <f>G11*D11</f>
        <v>15000</v>
      </c>
      <c r="I11" s="20">
        <v>2500</v>
      </c>
      <c r="J11" s="20">
        <f>I11*D11</f>
        <v>15000</v>
      </c>
      <c r="K11" s="16">
        <v>3</v>
      </c>
      <c r="L11" s="17">
        <f>(E11+G11+I11)/3</f>
        <v>2333.3333333333335</v>
      </c>
      <c r="M11" s="15">
        <f>STDEV(E11,G11,I11)</f>
        <v>288.67513459481233</v>
      </c>
      <c r="N11" s="18">
        <f>M11/L11</f>
        <v>0.12371791482634814</v>
      </c>
      <c r="O11" s="19">
        <f>((D11/K11)*(SUM(E11,G11,I11)))</f>
        <v>14000</v>
      </c>
      <c r="P11" s="35">
        <f>O11/D11</f>
        <v>2333.3333333333335</v>
      </c>
      <c r="Q11" s="19">
        <f>ROUND(P11,2)</f>
        <v>2333.33</v>
      </c>
      <c r="R11" s="19">
        <f>Q11*D11</f>
        <v>13999.98</v>
      </c>
    </row>
    <row r="12" spans="1:19" ht="51.75" customHeight="1">
      <c r="A12" s="22"/>
      <c r="B12" s="51" t="s">
        <v>28</v>
      </c>
      <c r="C12" s="52"/>
      <c r="D12" s="53"/>
      <c r="E12" s="54"/>
      <c r="F12" s="54">
        <f>SUM(F10:F11)</f>
        <v>49447.5</v>
      </c>
      <c r="G12" s="54"/>
      <c r="H12" s="54">
        <f>SUM(H10:H11)</f>
        <v>61000</v>
      </c>
      <c r="I12" s="33"/>
      <c r="J12" s="54">
        <f>SUM(J10:J11)</f>
        <v>57000</v>
      </c>
      <c r="K12" s="29"/>
      <c r="L12" s="30"/>
      <c r="M12" s="31"/>
      <c r="N12" s="32"/>
      <c r="O12" s="23"/>
      <c r="P12" s="55" t="s">
        <v>11</v>
      </c>
      <c r="Q12" s="55"/>
      <c r="R12" s="34">
        <f>SUM(R10:R11)</f>
        <v>55815.81</v>
      </c>
    </row>
    <row r="13" spans="1:19" ht="21.75" customHeight="1">
      <c r="A13" s="22"/>
      <c r="B13" s="47" t="s">
        <v>25</v>
      </c>
      <c r="C13" s="47"/>
      <c r="D13" s="47"/>
      <c r="E13" s="47"/>
      <c r="F13" s="47"/>
      <c r="G13" s="47"/>
      <c r="H13" s="47"/>
      <c r="I13" s="47"/>
      <c r="J13" s="47"/>
      <c r="K13" s="47"/>
      <c r="L13" s="47"/>
      <c r="M13" s="47"/>
      <c r="N13" s="47"/>
      <c r="O13" s="47"/>
      <c r="P13" s="47"/>
      <c r="Q13" s="47"/>
      <c r="R13" s="47"/>
    </row>
    <row r="14" spans="1:19" customFormat="1" ht="20.25" customHeight="1">
      <c r="A14" s="10"/>
      <c r="B14" s="48" t="s">
        <v>26</v>
      </c>
      <c r="C14" s="48"/>
      <c r="D14" s="48"/>
      <c r="E14" s="48"/>
      <c r="F14" s="48"/>
      <c r="G14" s="48"/>
      <c r="H14" s="48"/>
      <c r="I14" s="48"/>
      <c r="J14" s="48"/>
      <c r="K14" s="48"/>
      <c r="L14" s="48"/>
      <c r="M14" s="48"/>
      <c r="N14" s="48"/>
      <c r="O14" s="48"/>
      <c r="P14" s="48"/>
      <c r="Q14" s="48"/>
      <c r="R14" s="48"/>
    </row>
    <row r="15" spans="1:19" customFormat="1" ht="30" customHeight="1">
      <c r="A15" s="10"/>
      <c r="B15" s="50" t="s">
        <v>35</v>
      </c>
      <c r="C15" s="50"/>
      <c r="D15" s="50"/>
      <c r="E15" s="50"/>
      <c r="F15" s="50"/>
      <c r="G15" s="50"/>
      <c r="H15" s="50"/>
      <c r="I15" s="50"/>
      <c r="J15" s="50"/>
      <c r="K15" s="50"/>
      <c r="L15" s="50"/>
      <c r="M15" s="50"/>
      <c r="N15" s="50"/>
      <c r="O15" s="50"/>
      <c r="P15" s="50"/>
      <c r="Q15" s="50"/>
      <c r="R15" s="50"/>
    </row>
    <row r="16" spans="1:19" customFormat="1" ht="15">
      <c r="A16" s="11"/>
      <c r="B16" s="49"/>
      <c r="C16" s="49"/>
      <c r="D16" s="49"/>
      <c r="E16" s="49"/>
      <c r="F16" s="49"/>
      <c r="G16" s="49"/>
      <c r="H16" s="49"/>
      <c r="I16" s="49"/>
      <c r="J16" s="49"/>
      <c r="K16" s="49"/>
      <c r="L16" s="49"/>
      <c r="M16" s="49"/>
      <c r="N16" s="49"/>
      <c r="O16" s="49"/>
      <c r="P16" s="49"/>
    </row>
    <row r="17" spans="1:16" customFormat="1" ht="14.25" customHeight="1">
      <c r="A17" s="11"/>
      <c r="B17" s="49"/>
      <c r="C17" s="49"/>
      <c r="D17" s="49"/>
      <c r="E17" s="49"/>
      <c r="F17" s="49"/>
      <c r="G17" s="49"/>
      <c r="H17" s="49"/>
      <c r="I17" s="49"/>
      <c r="J17" s="49"/>
      <c r="K17" s="49"/>
      <c r="L17" s="49"/>
      <c r="M17" s="49"/>
      <c r="N17" s="49"/>
      <c r="O17" s="49"/>
      <c r="P17" s="49"/>
    </row>
  </sheetData>
  <mergeCells count="22">
    <mergeCell ref="B12:D12"/>
    <mergeCell ref="P12:Q12"/>
    <mergeCell ref="B13:R13"/>
    <mergeCell ref="B14:R14"/>
    <mergeCell ref="B16:P17"/>
    <mergeCell ref="B15:R15"/>
    <mergeCell ref="A1:P1"/>
    <mergeCell ref="C2:P2"/>
    <mergeCell ref="A7:A9"/>
    <mergeCell ref="C7:C9"/>
    <mergeCell ref="D7:D9"/>
    <mergeCell ref="L7:N7"/>
    <mergeCell ref="E7:K7"/>
    <mergeCell ref="O7:R7"/>
    <mergeCell ref="B7:B9"/>
    <mergeCell ref="B3:R3"/>
    <mergeCell ref="B4:R4"/>
    <mergeCell ref="B5:R5"/>
    <mergeCell ref="B6:R6"/>
    <mergeCell ref="E8:F8"/>
    <mergeCell ref="G8:H8"/>
    <mergeCell ref="I8:J8"/>
  </mergeCells>
  <pageMargins left="0.15748031496062992" right="0.15748031496062992" top="0.19685039370078741" bottom="0.19685039370078741" header="0.31496062992125984" footer="0.15748031496062992"/>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Расчет цены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SaVa</dc:creator>
  <cp:lastModifiedBy>user1</cp:lastModifiedBy>
  <cp:lastPrinted>2026-06-03T08:53:55Z</cp:lastPrinted>
  <dcterms:created xsi:type="dcterms:W3CDTF">2014-01-15T18:15:09Z</dcterms:created>
  <dcterms:modified xsi:type="dcterms:W3CDTF">2026-06-03T08:53:55Z</dcterms:modified>
</cp:coreProperties>
</file>