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к\2026\ЕАТ.РФ\Инвентарь пластиковая\"/>
    </mc:Choice>
  </mc:AlternateContent>
  <xr:revisionPtr revIDLastSave="0" documentId="13_ncr:1_{5C6E88D1-C687-4854-9129-52E0CF4BB03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" i="6" l="1"/>
  <c r="P5" i="6" s="1"/>
  <c r="O6" i="6"/>
  <c r="P6" i="6" s="1"/>
  <c r="O7" i="6"/>
  <c r="P7" i="6" s="1"/>
  <c r="O8" i="6"/>
  <c r="P8" i="6" s="1"/>
  <c r="O9" i="6"/>
  <c r="P9" i="6" s="1"/>
  <c r="O10" i="6"/>
  <c r="P10" i="6" s="1"/>
  <c r="O11" i="6"/>
  <c r="P11" i="6" s="1"/>
  <c r="O12" i="6"/>
  <c r="P12" i="6" s="1"/>
  <c r="O13" i="6"/>
  <c r="P13" i="6" s="1"/>
  <c r="O4" i="6"/>
  <c r="J5" i="6"/>
  <c r="J6" i="6"/>
  <c r="J7" i="6"/>
  <c r="J8" i="6"/>
  <c r="J9" i="6"/>
  <c r="J10" i="6"/>
  <c r="J11" i="6"/>
  <c r="J12" i="6"/>
  <c r="J13" i="6"/>
  <c r="K13" i="6"/>
  <c r="M13" i="6" s="1"/>
  <c r="N13" i="6" s="1"/>
  <c r="K12" i="6"/>
  <c r="M12" i="6" s="1"/>
  <c r="N12" i="6" s="1"/>
  <c r="K11" i="6"/>
  <c r="M11" i="6" s="1"/>
  <c r="N11" i="6" s="1"/>
  <c r="K10" i="6"/>
  <c r="M10" i="6" s="1"/>
  <c r="N10" i="6" s="1"/>
  <c r="K9" i="6"/>
  <c r="M9" i="6" s="1"/>
  <c r="N9" i="6" s="1"/>
  <c r="H5" i="6"/>
  <c r="H6" i="6"/>
  <c r="H7" i="6"/>
  <c r="H8" i="6"/>
  <c r="H9" i="6"/>
  <c r="H10" i="6"/>
  <c r="H11" i="6"/>
  <c r="H12" i="6"/>
  <c r="H13" i="6"/>
  <c r="F5" i="6"/>
  <c r="F6" i="6"/>
  <c r="F7" i="6"/>
  <c r="F8" i="6"/>
  <c r="F9" i="6"/>
  <c r="F10" i="6"/>
  <c r="F11" i="6"/>
  <c r="F12" i="6"/>
  <c r="F13" i="6"/>
  <c r="A5" i="6" l="1"/>
  <c r="A6" i="6" s="1"/>
  <c r="A7" i="6" s="1"/>
  <c r="A8" i="6" s="1"/>
  <c r="A9" i="6" s="1"/>
  <c r="A10" i="6" s="1"/>
  <c r="A11" i="6" s="1"/>
  <c r="A12" i="6" s="1"/>
  <c r="A13" i="6" s="1"/>
  <c r="K8" i="6" l="1"/>
  <c r="M8" i="6" s="1"/>
  <c r="N8" i="6" s="1"/>
  <c r="K7" i="6"/>
  <c r="M7" i="6" s="1"/>
  <c r="N7" i="6" s="1"/>
  <c r="K6" i="6"/>
  <c r="M6" i="6" s="1"/>
  <c r="N6" i="6" s="1"/>
  <c r="D14" i="6" l="1"/>
  <c r="K5" i="6" l="1"/>
  <c r="M5" i="6" s="1"/>
  <c r="N5" i="6" s="1"/>
  <c r="P4" i="6"/>
  <c r="P14" i="6" s="1"/>
  <c r="K4" i="6"/>
  <c r="M4" i="6" s="1"/>
  <c r="N4" i="6" s="1"/>
  <c r="J4" i="6"/>
  <c r="H4" i="6"/>
  <c r="F4" i="6"/>
  <c r="H14" i="6" l="1"/>
  <c r="F14" i="6"/>
  <c r="J14" i="6"/>
</calcChain>
</file>

<file path=xl/sharedStrings.xml><?xml version="1.0" encoding="utf-8"?>
<sst xmlns="http://schemas.openxmlformats.org/spreadsheetml/2006/main" count="40" uniqueCount="32">
  <si>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</si>
  <si>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</si>
  <si>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</si>
  <si>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</si>
  <si>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</si>
  <si>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</si>
  <si>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</si>
  <si>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</si>
  <si>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</si>
  <si>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</si>
  <si>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</si>
  <si>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</si>
  <si>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</si>
  <si>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</si>
  <si>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</si>
  <si>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</si>
  <si>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</si>
  <si>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упак</t>
  </si>
  <si>
    <t>Наименование товара
ОКПД2</t>
  </si>
  <si>
    <t>№
п/п</t>
  </si>
  <si>
    <t>Кол-во
ед.</t>
  </si>
  <si>
    <t>Хлебница-сухарница пластиковая
22.29.23.110
Материал: пластик
Форма: овальная
Цвет: белый, бежевый
Габаритные размеры, мм: не менее 290х190х60, не более 340х220х80</t>
  </si>
  <si>
    <t>Поднос пластиковый
22.29.23.110
Материал: пластик
Форма: прямоугольная
Цвет: от светло-коричневого до темно-коричневого
Габаритные размеры, мм: не менее 300х400х20, не более 400х500х30
Имеет доступ для контакта с пищей что подтверждено сертификатом соответствия. Разрешается использовать в пищевых производствах и мыть в посудомоечных машинах. Идеально подходит для тележек шпилек нужного размера. Выдерживает множество циклов заморозки.</t>
  </si>
  <si>
    <t>Мусорное ведро с крышкой
22.29.23.120
Материал: пластик
Объем, л: не менее 8, не более 10
Форма: прямоугольная
Размещение: напольное
Цвет: серый
Способ открытия: нажатие на крышку
Габаритные размеры, мм: не менее 260х180х160, не более 330х230х200</t>
  </si>
  <si>
    <t>Бак для пищевых продуктов
22.29.23.120
Материал: высококачественная ударопрочная пластмасса
Объем, л: не менее 50, не более 60
Форма: круглая
Размещение: напольное
Цвет: белый
Крышка: наличие
Ручки: наличие
Сливной носик: отсутствует
Высота, мм: не менее 410, не более 600</t>
  </si>
  <si>
    <t>Вешалка плечики
22.29.23.120
Материал: пластик
Цвет: черный
Ширина, см: не менее 40, не более 45
Толщина, см: не менее 3, не более 5
Антискользящее покрытие: наличие
Дополнительные крючки для одежды с бретелями: наличие
Скругленная форма: наличие
Назначение вешалки: для верхней одежды, для одежды, для шарфов, для юбок.</t>
  </si>
  <si>
    <t>Таз пластмассовый
22.29.23.120
Материал: высококачественная ударопрочная пластмасса
Объем, л: не менее 10, не более 12
Форма: круглая
Цвет: в ассортименте
Ручки: наличие
Высота, см: не менее 15, не более 20
Диаметр, см: не менее 34, не более 40</t>
  </si>
  <si>
    <t>Мыльница
22.29.23.130
Материал: полипропилен
Размещение: настольное
Цвет: однотонный (светлые тона)
Форма: прямоугольная
Длина, см: не менее 10, не более 15
Ширина, см: не менее 8, не более 12
Высота, см: не менее 2, не более 6
Особенности: съемный поддон</t>
  </si>
  <si>
    <t>Подставка сушилка для столовых приборов
22.29.23.110
Материал: пластик
Цвет: белый, бежевый, серый
Размещение: настольное
Количество секций,шт: 3
Особенности: наличие съемного поддона
Длина, см: не менее 15, не более 25
Ширина, см:не  менее 10, не более 15
Высота, см: не менее 12, не более 20</t>
  </si>
  <si>
    <t>Ведро пластмассовое
22.29.23.120
Материал: полипропилен
Объем, л: не менее 10, не более 12
Форма: круглая
Размещение: напольное
Цвет: белый, серый
Крышка: наличие
Ручка: наличие
Сливной носик: отсутствует
Высота, см: не менее 25, не более 35</t>
  </si>
  <si>
    <t>Крючки самоклеющиеся
22.29.23.120
Материал: основа - ABS пластик, крючок – сталь
Размещение: настенное
Цвет: прозрачный
Длина, см: не менее 5, не более 8
Ширина, см: не менее 5, не более 8
Несущая способность, кг: не менее 6, не более 10
Количество в упаковке, шт: не менее 10</t>
  </si>
  <si>
    <t>Формирование НМЦД на закупку инвентаря пластмассового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</si>
</sst>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4" fontId="2" fillId="0" borderId="6" xfId="0" applyNumberFormat="1" applyFont="1" applyBorder="1" applyAlignment="1">
      <alignment horizontal="center" vertical="top" wrapText="1"/>
    </xf>
    <xf numFmtId="4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="110" zoomScaleNormal="110" zoomScaleSheetLayoutView="140" workbookViewId="0">
      <selection activeCell="B1" sqref="B1:P1"/>
    </sheetView>
  </sheetViews>
  <sheetFormatPr defaultColWidth="8.85546875" defaultRowHeight="15.75" x14ac:dyDescent="0.25"/>
  <cols>
    <col min="1" max="1" width="6.7109375" style="2" bestFit="1" customWidth="1"/>
    <col min="2" max="2" width="38.42578125" style="2" customWidth="1"/>
    <col min="3" max="3" width="8.85546875" style="3" bestFit="1" customWidth="1"/>
    <col min="4" max="4" width="13" style="3" customWidth="1"/>
    <col min="5" max="5" width="18.140625" style="3" customWidth="1"/>
    <col min="6" max="7" width="16.140625" style="3" customWidth="1"/>
    <col min="8" max="8" width="14.85546875" style="3" customWidth="1"/>
    <col min="9" max="9" width="16" style="2" customWidth="1"/>
    <col min="10" max="10" width="17.7109375" style="2" customWidth="1"/>
    <col min="11" max="11" width="12" style="2" customWidth="1"/>
    <col min="12" max="12" width="11.7109375" style="2" customWidth="1"/>
    <col min="13" max="13" width="10.28515625" style="2" customWidth="1"/>
    <col min="14" max="14" width="14" style="3" customWidth="1"/>
    <col min="15" max="15" width="10.140625" style="2" customWidth="1"/>
    <col min="16" max="16" width="15" style="2" customWidth="1"/>
    <col min="17" max="16384" width="8.85546875" style="2"/>
  </cols>
  <sheetData>
    <row r="1" spans="1:16" ht="31.5" customHeight="1" x14ac:dyDescent="0.25">
      <c r="A1" s="1"/>
      <c r="B1" s="27" t="s">
        <v>31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3.9" customHeight="1" x14ac:dyDescent="0.25">
      <c r="A2" s="39" t="s">
        <v>19</v>
      </c>
      <c r="B2" s="41" t="s">
        <v>18</v>
      </c>
      <c r="C2" s="28" t="s">
        <v>2</v>
      </c>
      <c r="D2" s="30" t="s">
        <v>20</v>
      </c>
      <c r="E2" s="34" t="s">
        <v>0</v>
      </c>
      <c r="F2" s="35"/>
      <c r="G2" s="35"/>
      <c r="H2" s="35"/>
      <c r="I2" s="35"/>
      <c r="J2" s="36"/>
      <c r="K2" s="37" t="s">
        <v>8</v>
      </c>
      <c r="L2" s="37" t="s">
        <v>7</v>
      </c>
      <c r="M2" s="37" t="s">
        <v>1</v>
      </c>
      <c r="N2" s="37" t="s">
        <v>3</v>
      </c>
      <c r="O2" s="37" t="s">
        <v>9</v>
      </c>
      <c r="P2" s="39"/>
    </row>
    <row r="3" spans="1:16" ht="47.25" x14ac:dyDescent="0.25">
      <c r="A3" s="40"/>
      <c r="B3" s="42"/>
      <c r="C3" s="29"/>
      <c r="D3" s="31"/>
      <c r="E3" s="24" t="s">
        <v>4</v>
      </c>
      <c r="F3" s="25" t="s">
        <v>10</v>
      </c>
      <c r="G3" s="4" t="s">
        <v>5</v>
      </c>
      <c r="H3" s="5" t="s">
        <v>11</v>
      </c>
      <c r="I3" s="4" t="s">
        <v>6</v>
      </c>
      <c r="J3" s="5" t="s">
        <v>12</v>
      </c>
      <c r="K3" s="38"/>
      <c r="L3" s="38"/>
      <c r="M3" s="38"/>
      <c r="N3" s="38"/>
      <c r="O3" s="6" t="s">
        <v>14</v>
      </c>
      <c r="P3" s="7" t="s">
        <v>15</v>
      </c>
    </row>
    <row r="4" spans="1:16" ht="119.25" customHeight="1" x14ac:dyDescent="0.25">
      <c r="A4" s="21">
        <v>1</v>
      </c>
      <c r="B4" s="8" t="s">
        <v>21</v>
      </c>
      <c r="C4" s="9" t="s">
        <v>16</v>
      </c>
      <c r="D4" s="10">
        <v>40</v>
      </c>
      <c r="E4" s="11">
        <v>167</v>
      </c>
      <c r="F4" s="11">
        <f t="shared" ref="F4:F13" si="0">E4*D4</f>
        <v>6680</v>
      </c>
      <c r="G4" s="11">
        <v>175</v>
      </c>
      <c r="H4" s="11">
        <f t="shared" ref="H4:H13" si="1">D4*G4</f>
        <v>7000</v>
      </c>
      <c r="I4" s="11">
        <v>179</v>
      </c>
      <c r="J4" s="11">
        <f t="shared" ref="J4:J13" si="2">I4*D4</f>
        <v>7160</v>
      </c>
      <c r="K4" s="12">
        <f t="shared" ref="K4" si="3">(E4+G4+I4)/3</f>
        <v>173.66666666666666</v>
      </c>
      <c r="L4" s="20">
        <v>3</v>
      </c>
      <c r="M4" s="11">
        <f t="shared" ref="M4:M13" si="4">SQRT((POWER(E4-K4,2)+POWER(G4-K4,2)+POWER(I4-K4,2))/(L4-1))</f>
        <v>6.1101009266077861</v>
      </c>
      <c r="N4" s="11">
        <f t="shared" ref="N4" si="5">100*(M4/K4)</f>
        <v>3.5182922801964223</v>
      </c>
      <c r="O4" s="11">
        <f>E4</f>
        <v>167</v>
      </c>
      <c r="P4" s="11">
        <f t="shared" ref="P4" si="6">O4*D4</f>
        <v>6680</v>
      </c>
    </row>
    <row r="5" spans="1:16" ht="293.25" customHeight="1" x14ac:dyDescent="0.25">
      <c r="A5" s="21">
        <f>A4+1</f>
        <v>2</v>
      </c>
      <c r="B5" s="8" t="s">
        <v>22</v>
      </c>
      <c r="C5" s="9" t="s">
        <v>16</v>
      </c>
      <c r="D5" s="10">
        <v>15</v>
      </c>
      <c r="E5" s="11">
        <v>343</v>
      </c>
      <c r="F5" s="11">
        <f t="shared" si="0"/>
        <v>5145</v>
      </c>
      <c r="G5" s="11">
        <v>350</v>
      </c>
      <c r="H5" s="11">
        <f t="shared" si="1"/>
        <v>5250</v>
      </c>
      <c r="I5" s="11">
        <v>365</v>
      </c>
      <c r="J5" s="11">
        <f t="shared" si="2"/>
        <v>5475</v>
      </c>
      <c r="K5" s="12">
        <f t="shared" ref="K5:K13" si="7">(E5+G5+I5)/3</f>
        <v>352.66666666666669</v>
      </c>
      <c r="L5" s="20">
        <v>3</v>
      </c>
      <c r="M5" s="11">
        <f t="shared" si="4"/>
        <v>11.239810200058244</v>
      </c>
      <c r="N5" s="11">
        <f t="shared" ref="N5:N13" si="8">100*(M5/K5)</f>
        <v>3.18709173914695</v>
      </c>
      <c r="O5" s="11">
        <f t="shared" ref="O5:O13" si="9">E5</f>
        <v>343</v>
      </c>
      <c r="P5" s="11">
        <f t="shared" ref="P5:P13" si="10">O5*D5</f>
        <v>5145</v>
      </c>
    </row>
    <row r="6" spans="1:16" ht="191.25" customHeight="1" x14ac:dyDescent="0.25">
      <c r="A6" s="26">
        <f t="shared" ref="A6:A13" si="11">A5+1</f>
        <v>3</v>
      </c>
      <c r="B6" s="8" t="s">
        <v>23</v>
      </c>
      <c r="C6" s="9" t="s">
        <v>16</v>
      </c>
      <c r="D6" s="10">
        <v>5</v>
      </c>
      <c r="E6" s="11">
        <v>747</v>
      </c>
      <c r="F6" s="11">
        <f t="shared" si="0"/>
        <v>3735</v>
      </c>
      <c r="G6" s="11">
        <v>760</v>
      </c>
      <c r="H6" s="11">
        <f t="shared" si="1"/>
        <v>3800</v>
      </c>
      <c r="I6" s="11">
        <v>765</v>
      </c>
      <c r="J6" s="11">
        <f t="shared" si="2"/>
        <v>3825</v>
      </c>
      <c r="K6" s="12">
        <f t="shared" si="7"/>
        <v>757.33333333333337</v>
      </c>
      <c r="L6" s="22">
        <v>3</v>
      </c>
      <c r="M6" s="11">
        <f t="shared" si="4"/>
        <v>9.2915732431775702</v>
      </c>
      <c r="N6" s="11">
        <f t="shared" si="8"/>
        <v>1.2268802697857706</v>
      </c>
      <c r="O6" s="11">
        <f t="shared" si="9"/>
        <v>747</v>
      </c>
      <c r="P6" s="11">
        <f t="shared" si="10"/>
        <v>3735</v>
      </c>
    </row>
    <row r="7" spans="1:16" ht="222" customHeight="1" x14ac:dyDescent="0.25">
      <c r="A7" s="26">
        <f t="shared" si="11"/>
        <v>4</v>
      </c>
      <c r="B7" s="8" t="s">
        <v>24</v>
      </c>
      <c r="C7" s="9" t="s">
        <v>16</v>
      </c>
      <c r="D7" s="10">
        <v>13</v>
      </c>
      <c r="E7" s="11">
        <v>1080</v>
      </c>
      <c r="F7" s="11">
        <f t="shared" si="0"/>
        <v>14040</v>
      </c>
      <c r="G7" s="11">
        <v>1200</v>
      </c>
      <c r="H7" s="11">
        <f t="shared" si="1"/>
        <v>15600</v>
      </c>
      <c r="I7" s="11">
        <v>1245</v>
      </c>
      <c r="J7" s="11">
        <f t="shared" si="2"/>
        <v>16185</v>
      </c>
      <c r="K7" s="12">
        <f t="shared" ref="K7" si="12">(E7+G7+I7)/3</f>
        <v>1175</v>
      </c>
      <c r="L7" s="22">
        <v>3</v>
      </c>
      <c r="M7" s="11">
        <f t="shared" si="4"/>
        <v>85.293610546159897</v>
      </c>
      <c r="N7" s="11">
        <f t="shared" si="8"/>
        <v>7.2590306847795656</v>
      </c>
      <c r="O7" s="11">
        <f t="shared" si="9"/>
        <v>1080</v>
      </c>
      <c r="P7" s="11">
        <f t="shared" si="10"/>
        <v>14040</v>
      </c>
    </row>
    <row r="8" spans="1:16" ht="250.5" customHeight="1" x14ac:dyDescent="0.25">
      <c r="A8" s="26">
        <f t="shared" si="11"/>
        <v>5</v>
      </c>
      <c r="B8" s="8" t="s">
        <v>25</v>
      </c>
      <c r="C8" s="9" t="s">
        <v>16</v>
      </c>
      <c r="D8" s="10">
        <v>160</v>
      </c>
      <c r="E8" s="11">
        <v>30</v>
      </c>
      <c r="F8" s="11">
        <f t="shared" si="0"/>
        <v>4800</v>
      </c>
      <c r="G8" s="11">
        <v>40</v>
      </c>
      <c r="H8" s="11">
        <f t="shared" si="1"/>
        <v>6400</v>
      </c>
      <c r="I8" s="11">
        <v>45</v>
      </c>
      <c r="J8" s="11">
        <f t="shared" si="2"/>
        <v>7200</v>
      </c>
      <c r="K8" s="12">
        <f t="shared" si="7"/>
        <v>38.333333333333336</v>
      </c>
      <c r="L8" s="23">
        <v>3</v>
      </c>
      <c r="M8" s="11">
        <f t="shared" si="4"/>
        <v>7.6376261582597333</v>
      </c>
      <c r="N8" s="11">
        <f t="shared" si="8"/>
        <v>19.924242151981911</v>
      </c>
      <c r="O8" s="11">
        <f t="shared" si="9"/>
        <v>30</v>
      </c>
      <c r="P8" s="11">
        <f t="shared" si="10"/>
        <v>4800</v>
      </c>
    </row>
    <row r="9" spans="1:16" ht="173.25" x14ac:dyDescent="0.25">
      <c r="A9" s="26">
        <f t="shared" si="11"/>
        <v>6</v>
      </c>
      <c r="B9" s="8" t="s">
        <v>26</v>
      </c>
      <c r="C9" s="9" t="s">
        <v>16</v>
      </c>
      <c r="D9" s="10">
        <v>10</v>
      </c>
      <c r="E9" s="11">
        <v>250</v>
      </c>
      <c r="F9" s="11">
        <f t="shared" si="0"/>
        <v>2500</v>
      </c>
      <c r="G9" s="11">
        <v>260</v>
      </c>
      <c r="H9" s="11">
        <f t="shared" si="1"/>
        <v>2600</v>
      </c>
      <c r="I9" s="11">
        <v>265</v>
      </c>
      <c r="J9" s="11">
        <f t="shared" si="2"/>
        <v>2650</v>
      </c>
      <c r="K9" s="12">
        <f t="shared" si="7"/>
        <v>258.33333333333331</v>
      </c>
      <c r="L9" s="23">
        <v>3</v>
      </c>
      <c r="M9" s="11">
        <f t="shared" si="4"/>
        <v>7.6376261582597333</v>
      </c>
      <c r="N9" s="11">
        <f t="shared" si="8"/>
        <v>2.9565004483586064</v>
      </c>
      <c r="O9" s="11">
        <f t="shared" si="9"/>
        <v>250</v>
      </c>
      <c r="P9" s="11">
        <f t="shared" si="10"/>
        <v>2500</v>
      </c>
    </row>
    <row r="10" spans="1:16" ht="180.75" customHeight="1" x14ac:dyDescent="0.25">
      <c r="A10" s="26">
        <f t="shared" si="11"/>
        <v>7</v>
      </c>
      <c r="B10" s="8" t="s">
        <v>27</v>
      </c>
      <c r="C10" s="9" t="s">
        <v>16</v>
      </c>
      <c r="D10" s="10">
        <v>100</v>
      </c>
      <c r="E10" s="11">
        <v>110</v>
      </c>
      <c r="F10" s="11">
        <f t="shared" si="0"/>
        <v>11000</v>
      </c>
      <c r="G10" s="11">
        <v>120</v>
      </c>
      <c r="H10" s="11">
        <f t="shared" si="1"/>
        <v>12000</v>
      </c>
      <c r="I10" s="11">
        <v>125</v>
      </c>
      <c r="J10" s="11">
        <f t="shared" si="2"/>
        <v>12500</v>
      </c>
      <c r="K10" s="12">
        <f t="shared" si="7"/>
        <v>118.33333333333333</v>
      </c>
      <c r="L10" s="23">
        <v>3</v>
      </c>
      <c r="M10" s="11">
        <f t="shared" si="4"/>
        <v>7.6376261582597342</v>
      </c>
      <c r="N10" s="11">
        <f t="shared" si="8"/>
        <v>6.4543319647265367</v>
      </c>
      <c r="O10" s="11">
        <f t="shared" si="9"/>
        <v>110</v>
      </c>
      <c r="P10" s="11">
        <f t="shared" si="10"/>
        <v>11000</v>
      </c>
    </row>
    <row r="11" spans="1:16" ht="231" customHeight="1" x14ac:dyDescent="0.25">
      <c r="A11" s="26">
        <f t="shared" si="11"/>
        <v>8</v>
      </c>
      <c r="B11" s="8" t="s">
        <v>28</v>
      </c>
      <c r="C11" s="9" t="s">
        <v>16</v>
      </c>
      <c r="D11" s="10">
        <v>3</v>
      </c>
      <c r="E11" s="11">
        <v>300</v>
      </c>
      <c r="F11" s="11">
        <f t="shared" si="0"/>
        <v>900</v>
      </c>
      <c r="G11" s="11">
        <v>310</v>
      </c>
      <c r="H11" s="11">
        <f t="shared" si="1"/>
        <v>930</v>
      </c>
      <c r="I11" s="11">
        <v>350</v>
      </c>
      <c r="J11" s="11">
        <f t="shared" si="2"/>
        <v>1050</v>
      </c>
      <c r="K11" s="12">
        <f t="shared" si="7"/>
        <v>320</v>
      </c>
      <c r="L11" s="23">
        <v>3</v>
      </c>
      <c r="M11" s="11">
        <f t="shared" si="4"/>
        <v>26.457513110645905</v>
      </c>
      <c r="N11" s="11">
        <f t="shared" si="8"/>
        <v>8.2679728470768463</v>
      </c>
      <c r="O11" s="11">
        <f t="shared" si="9"/>
        <v>300</v>
      </c>
      <c r="P11" s="11">
        <f t="shared" si="10"/>
        <v>900</v>
      </c>
    </row>
    <row r="12" spans="1:16" ht="200.25" customHeight="1" x14ac:dyDescent="0.25">
      <c r="A12" s="26">
        <f t="shared" si="11"/>
        <v>9</v>
      </c>
      <c r="B12" s="8" t="s">
        <v>30</v>
      </c>
      <c r="C12" s="9" t="s">
        <v>17</v>
      </c>
      <c r="D12" s="10">
        <v>10</v>
      </c>
      <c r="E12" s="11">
        <v>220</v>
      </c>
      <c r="F12" s="11">
        <f t="shared" si="0"/>
        <v>2200</v>
      </c>
      <c r="G12" s="11">
        <v>230</v>
      </c>
      <c r="H12" s="11">
        <f t="shared" si="1"/>
        <v>2300</v>
      </c>
      <c r="I12" s="11">
        <v>250</v>
      </c>
      <c r="J12" s="11">
        <f t="shared" si="2"/>
        <v>2500</v>
      </c>
      <c r="K12" s="12">
        <f t="shared" si="7"/>
        <v>233.33333333333334</v>
      </c>
      <c r="L12" s="23">
        <v>3</v>
      </c>
      <c r="M12" s="11">
        <f t="shared" si="4"/>
        <v>15.275252316519467</v>
      </c>
      <c r="N12" s="11">
        <f t="shared" si="8"/>
        <v>6.5465367070797713</v>
      </c>
      <c r="O12" s="11">
        <f t="shared" si="9"/>
        <v>220</v>
      </c>
      <c r="P12" s="11">
        <f t="shared" si="10"/>
        <v>2200</v>
      </c>
    </row>
    <row r="13" spans="1:16" ht="193.5" customHeight="1" x14ac:dyDescent="0.25">
      <c r="A13" s="26">
        <f t="shared" si="11"/>
        <v>10</v>
      </c>
      <c r="B13" s="8" t="s">
        <v>29</v>
      </c>
      <c r="C13" s="9" t="s">
        <v>16</v>
      </c>
      <c r="D13" s="10">
        <v>40</v>
      </c>
      <c r="E13" s="11">
        <v>610</v>
      </c>
      <c r="F13" s="11">
        <f t="shared" si="0"/>
        <v>24400</v>
      </c>
      <c r="G13" s="11">
        <v>630</v>
      </c>
      <c r="H13" s="11">
        <f t="shared" si="1"/>
        <v>25200</v>
      </c>
      <c r="I13" s="11">
        <v>650</v>
      </c>
      <c r="J13" s="11">
        <f t="shared" si="2"/>
        <v>26000</v>
      </c>
      <c r="K13" s="12">
        <f t="shared" si="7"/>
        <v>630</v>
      </c>
      <c r="L13" s="23">
        <v>3</v>
      </c>
      <c r="M13" s="11">
        <f t="shared" si="4"/>
        <v>20</v>
      </c>
      <c r="N13" s="11">
        <f t="shared" si="8"/>
        <v>3.1746031746031744</v>
      </c>
      <c r="O13" s="11">
        <f t="shared" si="9"/>
        <v>610</v>
      </c>
      <c r="P13" s="11">
        <f t="shared" si="10"/>
        <v>24400</v>
      </c>
    </row>
    <row r="14" spans="1:16" ht="30.75" customHeight="1" x14ac:dyDescent="0.25">
      <c r="A14" s="32" t="s">
        <v>13</v>
      </c>
      <c r="B14" s="33"/>
      <c r="C14" s="13"/>
      <c r="D14" s="14">
        <f>SUM(D4:D13)</f>
        <v>396</v>
      </c>
      <c r="E14" s="11"/>
      <c r="F14" s="7">
        <f>SUM(F4:F13)</f>
        <v>75400</v>
      </c>
      <c r="G14" s="15"/>
      <c r="H14" s="16">
        <f>SUM(H4:H13)</f>
        <v>81080</v>
      </c>
      <c r="I14" s="11"/>
      <c r="J14" s="7">
        <f>SUM(J4:J13)</f>
        <v>84545</v>
      </c>
      <c r="K14" s="12"/>
      <c r="L14" s="13"/>
      <c r="M14" s="11"/>
      <c r="N14" s="11"/>
      <c r="O14" s="11"/>
      <c r="P14" s="7">
        <f>SUM(P4:P13)</f>
        <v>75400</v>
      </c>
    </row>
    <row r="15" spans="1:16" x14ac:dyDescent="0.2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</row>
  </sheetData>
  <sheetProtection formatColumns="0" formatRows="0" insertColumns="0" insertRows="0" insertHyperlinks="0"/>
  <protectedRanges>
    <protectedRange sqref="A16:M947" name="Диапазон1"/>
    <protectedRange sqref="D15:P15 C15 B15" name="Диапазон1_2"/>
  </protectedRanges>
  <mergeCells count="12">
    <mergeCell ref="B1:P1"/>
    <mergeCell ref="C2:C3"/>
    <mergeCell ref="D2:D3"/>
    <mergeCell ref="A14:B14"/>
    <mergeCell ref="E2:J2"/>
    <mergeCell ref="M2:M3"/>
    <mergeCell ref="N2:N3"/>
    <mergeCell ref="O2:P2"/>
    <mergeCell ref="K2:K3"/>
    <mergeCell ref="L2:L3"/>
    <mergeCell ref="A2:A3"/>
    <mergeCell ref="B2:B3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natalyaG</cp:lastModifiedBy>
  <cp:lastPrinted>2026-06-23T12:33:25Z</cp:lastPrinted>
  <dcterms:created xsi:type="dcterms:W3CDTF">2014-01-29T09:28:07Z</dcterms:created>
  <dcterms:modified xsi:type="dcterms:W3CDTF">2026-06-23T12:47:30Z</dcterms:modified>
</cp:coreProperties>
</file>