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25" yWindow="-60" windowWidth="17205" windowHeight="11760"/>
  </bookViews>
  <sheets>
    <sheet name="расчет цены" sheetId="3" r:id="rId1"/>
  </sheets>
  <calcPr calcId="125725"/>
</workbook>
</file>

<file path=xl/calcChain.xml><?xml version="1.0" encoding="utf-8"?>
<calcChain xmlns="http://schemas.openxmlformats.org/spreadsheetml/2006/main">
  <c r="I9" i="3"/>
  <c r="L9" s="1"/>
  <c r="K9" s="1"/>
  <c r="I10"/>
  <c r="L10" s="1"/>
  <c r="K10" s="1"/>
  <c r="I7"/>
  <c r="L7" s="1"/>
  <c r="K7" s="1"/>
  <c r="I8"/>
  <c r="L8" s="1"/>
  <c r="K8" s="1"/>
  <c r="I5"/>
  <c r="L5" s="1"/>
  <c r="K5" s="1"/>
  <c r="I6"/>
  <c r="L6" s="1"/>
  <c r="K6" s="1"/>
  <c r="J10" l="1"/>
  <c r="J9"/>
  <c r="J8"/>
  <c r="J7"/>
  <c r="J5"/>
  <c r="J6"/>
  <c r="J11" l="1"/>
</calcChain>
</file>

<file path=xl/sharedStrings.xml><?xml version="1.0" encoding="utf-8"?>
<sst xmlns="http://schemas.openxmlformats.org/spreadsheetml/2006/main" count="39" uniqueCount="30">
  <si>
    <t>№ п/п</t>
  </si>
  <si>
    <t>Источник информации</t>
  </si>
  <si>
    <t>ИТОГО</t>
  </si>
  <si>
    <t>1 цена</t>
  </si>
  <si>
    <t>2 цена</t>
  </si>
  <si>
    <t>3 цена</t>
  </si>
  <si>
    <t>Коэффициент вариации (V), %</t>
  </si>
  <si>
    <t>Среднее квадратичное отклонение (σ)</t>
  </si>
  <si>
    <t>Единица измерения</t>
  </si>
  <si>
    <t>Наименование товара</t>
  </si>
  <si>
    <t>Количество товара</t>
  </si>
  <si>
    <t>Цена единицы товара, определенная в результате изучения рынка (руб.)</t>
  </si>
  <si>
    <t>Ориентировочная средняя цена за единицу (руб.)</t>
  </si>
  <si>
    <t>Стоимость товара (начальная (максимальная) цена контракта), руб., руб.</t>
  </si>
  <si>
    <t>Код ОКПД2</t>
  </si>
  <si>
    <t xml:space="preserve"> </t>
  </si>
  <si>
    <t>скриншоты</t>
  </si>
  <si>
    <t>шт</t>
  </si>
  <si>
    <t>п.м.</t>
  </si>
  <si>
    <t>Саморезы по гипсокартону 35мм</t>
  </si>
  <si>
    <t>Изолента ПВХ, синий, 19 мм х 20 м</t>
  </si>
  <si>
    <r>
      <rPr>
        <b/>
        <sz val="10"/>
        <color rgb="FF000000"/>
        <rFont val="Times New Roman"/>
        <family val="1"/>
        <charset val="204"/>
      </rPr>
      <t>Кабель-канал 40x16 мм 200 см цвет белый</t>
    </r>
    <r>
      <rPr>
        <sz val="10"/>
        <color rgb="FF000000"/>
        <rFont val="Times New Roman"/>
        <family val="1"/>
        <charset val="204"/>
      </rPr>
      <t xml:space="preserve">  Ширина (мм)-40
Высота (мм)-16
Длина (см)-200
100% пластик</t>
    </r>
  </si>
  <si>
    <r>
      <rPr>
        <b/>
        <sz val="10"/>
        <color rgb="FF000000"/>
        <rFont val="Times New Roman"/>
        <family val="1"/>
        <charset val="204"/>
      </rPr>
      <t>Розетка двойная накладная с заземлением</t>
    </r>
    <r>
      <rPr>
        <sz val="10"/>
        <color rgb="FF000000"/>
        <rFont val="Times New Roman"/>
        <family val="1"/>
        <charset val="204"/>
      </rPr>
      <t xml:space="preserve"> цвет белый, 16А, 2 гнезда</t>
    </r>
  </si>
  <si>
    <r>
      <t xml:space="preserve">Дюбель-гвоздь 6х40 мм </t>
    </r>
    <r>
      <rPr>
        <sz val="10"/>
        <color rgb="FF000000"/>
        <rFont val="Times New Roman"/>
        <family val="1"/>
        <charset val="204"/>
      </rPr>
      <t>полипропиленовый, грибовидная манжета</t>
    </r>
  </si>
  <si>
    <t>Кабель ВВГпнг(A) 3x1.5 ГОСТ    медный плоский силовой</t>
  </si>
  <si>
    <t>27.33.13.130</t>
  </si>
  <si>
    <t>27.32.13.111</t>
  </si>
  <si>
    <t>27.33.13.110</t>
  </si>
  <si>
    <t>25.94.12.190</t>
  </si>
  <si>
    <t>25.93.14.119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</si>
</sst>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0_р_."/>
  </numFmts>
  <fonts count="15">
    <font>
      <sz val="11"/>
      <color theme="1"/>
      <name val="Liberation Sans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6"/>
      <color theme="1"/>
      <name val="Liberation Sans"/>
      <charset val="204"/>
    </font>
    <font>
      <b/>
      <i/>
      <u/>
      <sz val="11"/>
      <color theme="1"/>
      <name val="Liberation Sans"/>
      <charset val="204"/>
    </font>
    <font>
      <b/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name val="Arial"/>
      <family val="2"/>
    </font>
    <font>
      <sz val="10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4" fillId="0" borderId="0">
      <alignment horizontal="center"/>
    </xf>
    <xf numFmtId="0" fontId="4" fillId="0" borderId="0">
      <alignment horizontal="center" textRotation="90"/>
    </xf>
    <xf numFmtId="0" fontId="5" fillId="0" borderId="0"/>
    <xf numFmtId="0" fontId="5" fillId="0" borderId="0"/>
    <xf numFmtId="0" fontId="3" fillId="0" borderId="0"/>
    <xf numFmtId="0" fontId="9" fillId="0" borderId="0"/>
    <xf numFmtId="0" fontId="2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wrapText="1"/>
    </xf>
    <xf numFmtId="165" fontId="0" fillId="0" borderId="0" xfId="0" applyNumberFormat="1"/>
    <xf numFmtId="0" fontId="7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2" fontId="12" fillId="0" borderId="4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10">
    <cellStyle name="Heading" xfId="1"/>
    <cellStyle name="Heading1" xfId="2"/>
    <cellStyle name="Result" xfId="3"/>
    <cellStyle name="Result2" xfId="4"/>
    <cellStyle name="Обычный" xfId="0" builtinId="0" customBuiltin="1"/>
    <cellStyle name="Обычный 2" xfId="5"/>
    <cellStyle name="Обычный 2 2" xfId="7"/>
    <cellStyle name="Обычный 2 2 2" xfId="9"/>
    <cellStyle name="Обычный 2 3" xfId="8"/>
    <cellStyle name="Обычный 3" xfId="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3"/>
  <sheetViews>
    <sheetView tabSelected="1" zoomScale="85" zoomScaleNormal="85" workbookViewId="0">
      <selection activeCell="B10" sqref="B10"/>
    </sheetView>
  </sheetViews>
  <sheetFormatPr defaultRowHeight="14.25"/>
  <cols>
    <col min="1" max="1" width="3" customWidth="1"/>
    <col min="2" max="2" width="25" customWidth="1"/>
    <col min="3" max="3" width="9.625" customWidth="1"/>
    <col min="4" max="4" width="7.375" customWidth="1"/>
    <col min="5" max="5" width="7.5" customWidth="1"/>
    <col min="6" max="6" width="8.375" customWidth="1"/>
    <col min="7" max="7" width="7.875" customWidth="1"/>
    <col min="8" max="8" width="9" customWidth="1"/>
    <col min="9" max="9" width="9.625" customWidth="1"/>
    <col min="10" max="10" width="11.375" bestFit="1" customWidth="1"/>
    <col min="11" max="11" width="9.75" customWidth="1"/>
    <col min="13" max="13" width="10.125" customWidth="1"/>
  </cols>
  <sheetData>
    <row r="1" spans="1:13" ht="42.75" customHeight="1">
      <c r="A1" s="30" t="s">
        <v>0</v>
      </c>
      <c r="B1" s="31" t="s">
        <v>9</v>
      </c>
      <c r="C1" s="31" t="s">
        <v>14</v>
      </c>
      <c r="D1" s="30" t="s">
        <v>8</v>
      </c>
      <c r="E1" s="30" t="s">
        <v>10</v>
      </c>
      <c r="F1" s="30" t="s">
        <v>11</v>
      </c>
      <c r="G1" s="30"/>
      <c r="H1" s="30"/>
      <c r="I1" s="30" t="s">
        <v>12</v>
      </c>
      <c r="J1" s="30" t="s">
        <v>13</v>
      </c>
      <c r="K1" s="30" t="s">
        <v>6</v>
      </c>
      <c r="L1" s="30" t="s">
        <v>7</v>
      </c>
      <c r="M1" s="30" t="s">
        <v>1</v>
      </c>
    </row>
    <row r="2" spans="1:13">
      <c r="A2" s="30"/>
      <c r="B2" s="33"/>
      <c r="C2" s="33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3" ht="8.25" customHeight="1">
      <c r="A3" s="30"/>
      <c r="B3" s="33"/>
      <c r="C3" s="33"/>
      <c r="D3" s="30"/>
      <c r="E3" s="30"/>
      <c r="F3" s="30" t="s">
        <v>3</v>
      </c>
      <c r="G3" s="31" t="s">
        <v>4</v>
      </c>
      <c r="H3" s="31" t="s">
        <v>5</v>
      </c>
      <c r="I3" s="30"/>
      <c r="J3" s="30"/>
      <c r="K3" s="30"/>
      <c r="L3" s="30"/>
      <c r="M3" s="30"/>
    </row>
    <row r="4" spans="1:13" ht="9" customHeight="1">
      <c r="A4" s="30"/>
      <c r="B4" s="32"/>
      <c r="C4" s="32"/>
      <c r="D4" s="30"/>
      <c r="E4" s="30"/>
      <c r="F4" s="30"/>
      <c r="G4" s="32"/>
      <c r="H4" s="32"/>
      <c r="I4" s="30"/>
      <c r="J4" s="30"/>
      <c r="K4" s="30"/>
      <c r="L4" s="30"/>
      <c r="M4" s="30"/>
    </row>
    <row r="5" spans="1:13" ht="36" customHeight="1">
      <c r="A5" s="20">
        <v>1</v>
      </c>
      <c r="B5" s="27" t="s">
        <v>21</v>
      </c>
      <c r="C5" s="34" t="s">
        <v>25</v>
      </c>
      <c r="D5" s="22" t="s">
        <v>17</v>
      </c>
      <c r="E5" s="22">
        <v>5</v>
      </c>
      <c r="F5" s="26">
        <v>230</v>
      </c>
      <c r="G5" s="25">
        <v>290</v>
      </c>
      <c r="H5" s="9">
        <v>306.22000000000003</v>
      </c>
      <c r="I5" s="10">
        <f t="shared" ref="I5" si="0">ROUND((F5+G5+H5)/3,2)</f>
        <v>275.41000000000003</v>
      </c>
      <c r="J5" s="10">
        <f t="shared" ref="J5" si="1">ROUND(I5*E5,2)</f>
        <v>1377.05</v>
      </c>
      <c r="K5" s="8">
        <f t="shared" ref="K5" si="2">ROUND(L5/I5*100,2)</f>
        <v>14.58</v>
      </c>
      <c r="L5" s="11">
        <f t="shared" ref="L5" si="3">SQRT((POWER(F5-I5,2)+POWER(G5-I5,2)+POWER(H5-I5,2))/(3-1))</f>
        <v>40.150917175078341</v>
      </c>
      <c r="M5" s="5" t="s">
        <v>16</v>
      </c>
    </row>
    <row r="6" spans="1:13" ht="27.75" customHeight="1">
      <c r="A6" s="6">
        <v>2</v>
      </c>
      <c r="B6" s="28" t="s">
        <v>24</v>
      </c>
      <c r="C6" s="7" t="s">
        <v>26</v>
      </c>
      <c r="D6" s="22" t="s">
        <v>18</v>
      </c>
      <c r="E6" s="22">
        <v>10</v>
      </c>
      <c r="F6" s="17">
        <v>150.24</v>
      </c>
      <c r="G6" s="17">
        <v>137</v>
      </c>
      <c r="H6" s="18">
        <v>153.32</v>
      </c>
      <c r="I6" s="10">
        <f t="shared" ref="I6" si="4">ROUND((F6+G6+H6)/3,2)</f>
        <v>146.85</v>
      </c>
      <c r="J6" s="10">
        <f t="shared" ref="J6" si="5">ROUND(I6*E6,2)</f>
        <v>1468.5</v>
      </c>
      <c r="K6" s="8">
        <f t="shared" ref="K6" si="6">ROUND(L6/I6*100,2)</f>
        <v>5.9</v>
      </c>
      <c r="L6" s="11">
        <f t="shared" ref="L6" si="7">SQRT((POWER(F6-I6,2)+POWER(G6-I6,2)+POWER(H6-I6,2))/(3-1))</f>
        <v>8.6710870137486218</v>
      </c>
      <c r="M6" s="5" t="s">
        <v>16</v>
      </c>
    </row>
    <row r="7" spans="1:13" ht="31.5" customHeight="1">
      <c r="A7" s="20">
        <v>3</v>
      </c>
      <c r="B7" s="27" t="s">
        <v>22</v>
      </c>
      <c r="C7" s="21" t="s">
        <v>27</v>
      </c>
      <c r="D7" s="22" t="s">
        <v>17</v>
      </c>
      <c r="E7" s="22">
        <v>2</v>
      </c>
      <c r="F7" s="17">
        <v>295</v>
      </c>
      <c r="G7" s="17">
        <v>216</v>
      </c>
      <c r="H7" s="25">
        <v>287</v>
      </c>
      <c r="I7" s="23">
        <f t="shared" ref="I7:I8" si="8">ROUND((F7+G7+H7)/3,2)</f>
        <v>266</v>
      </c>
      <c r="J7" s="23">
        <f t="shared" ref="J7:J8" si="9">ROUND(I7*E7,2)</f>
        <v>532</v>
      </c>
      <c r="K7" s="22">
        <f t="shared" ref="K7:K8" si="10">ROUND(L7/I7*100,2)</f>
        <v>16.350000000000001</v>
      </c>
      <c r="L7" s="24">
        <f t="shared" ref="L7:L8" si="11">SQRT((POWER(F7-I7,2)+POWER(G7-I7,2)+POWER(H7-I7,2))/(3-1))</f>
        <v>43.485629810317796</v>
      </c>
      <c r="M7" s="19" t="s">
        <v>16</v>
      </c>
    </row>
    <row r="8" spans="1:13" ht="26.25" customHeight="1">
      <c r="A8" s="20">
        <v>4</v>
      </c>
      <c r="B8" s="29" t="s">
        <v>23</v>
      </c>
      <c r="C8" s="34" t="s">
        <v>29</v>
      </c>
      <c r="D8" s="22" t="s">
        <v>17</v>
      </c>
      <c r="E8" s="22">
        <v>50</v>
      </c>
      <c r="F8" s="26">
        <v>3.76</v>
      </c>
      <c r="G8" s="25">
        <v>4.84</v>
      </c>
      <c r="H8" s="25">
        <v>3.76</v>
      </c>
      <c r="I8" s="23">
        <f t="shared" si="8"/>
        <v>4.12</v>
      </c>
      <c r="J8" s="23">
        <f t="shared" si="9"/>
        <v>206</v>
      </c>
      <c r="K8" s="22">
        <f t="shared" si="10"/>
        <v>15.13</v>
      </c>
      <c r="L8" s="24">
        <f t="shared" si="11"/>
        <v>0.62353829072479594</v>
      </c>
      <c r="M8" s="19" t="s">
        <v>16</v>
      </c>
    </row>
    <row r="9" spans="1:13" ht="27.75" customHeight="1">
      <c r="A9" s="20">
        <v>5</v>
      </c>
      <c r="B9" s="28" t="s">
        <v>20</v>
      </c>
      <c r="C9" s="21"/>
      <c r="D9" s="22" t="s">
        <v>17</v>
      </c>
      <c r="E9" s="22">
        <v>3</v>
      </c>
      <c r="F9" s="26">
        <v>81</v>
      </c>
      <c r="G9" s="25">
        <v>110</v>
      </c>
      <c r="H9" s="25">
        <v>86</v>
      </c>
      <c r="I9" s="23">
        <f t="shared" ref="I9:I10" si="12">ROUND((F9+G9+H9)/3,2)</f>
        <v>92.33</v>
      </c>
      <c r="J9" s="23">
        <f t="shared" ref="J9:J10" si="13">ROUND(I9*E9,2)</f>
        <v>276.99</v>
      </c>
      <c r="K9" s="22">
        <f t="shared" ref="K9:K10" si="14">ROUND(L9/I9*100,2)</f>
        <v>16.79</v>
      </c>
      <c r="L9" s="24">
        <f t="shared" ref="L9:L10" si="15">SQRT((POWER(F9-I9,2)+POWER(G9-I9,2)+POWER(H9-I9,2))/(3-1))</f>
        <v>15.502688476519161</v>
      </c>
      <c r="M9" s="19" t="s">
        <v>16</v>
      </c>
    </row>
    <row r="10" spans="1:13" ht="29.25" customHeight="1">
      <c r="A10" s="20">
        <v>6</v>
      </c>
      <c r="B10" s="28" t="s">
        <v>19</v>
      </c>
      <c r="C10" s="21" t="s">
        <v>28</v>
      </c>
      <c r="D10" s="22" t="s">
        <v>17</v>
      </c>
      <c r="E10" s="22">
        <v>50</v>
      </c>
      <c r="F10" s="26">
        <v>2.4500000000000002</v>
      </c>
      <c r="G10" s="25">
        <v>3.8</v>
      </c>
      <c r="H10" s="25">
        <v>4.2</v>
      </c>
      <c r="I10" s="23">
        <f t="shared" si="12"/>
        <v>3.48</v>
      </c>
      <c r="J10" s="23">
        <f t="shared" si="13"/>
        <v>174</v>
      </c>
      <c r="K10" s="22">
        <f t="shared" si="14"/>
        <v>26.35</v>
      </c>
      <c r="L10" s="24">
        <f t="shared" si="15"/>
        <v>0.91697873475888192</v>
      </c>
      <c r="M10" s="19" t="s">
        <v>16</v>
      </c>
    </row>
    <row r="11" spans="1:13" ht="19.5" customHeight="1">
      <c r="A11" s="1"/>
      <c r="B11" s="2" t="s">
        <v>2</v>
      </c>
      <c r="C11" s="2"/>
      <c r="D11" s="13"/>
      <c r="E11" s="14" t="s">
        <v>15</v>
      </c>
      <c r="F11" s="15"/>
      <c r="G11" s="15"/>
      <c r="H11" s="15"/>
      <c r="I11" s="15"/>
      <c r="J11" s="12">
        <f>SUM(J5:J10)</f>
        <v>4034.54</v>
      </c>
      <c r="K11" s="16"/>
      <c r="L11" s="16"/>
      <c r="M11" s="3"/>
    </row>
    <row r="13" spans="1:13">
      <c r="J13" s="4"/>
    </row>
  </sheetData>
  <mergeCells count="14">
    <mergeCell ref="A1:A4"/>
    <mergeCell ref="B1:B4"/>
    <mergeCell ref="C1:C4"/>
    <mergeCell ref="D1:D4"/>
    <mergeCell ref="E1:E4"/>
    <mergeCell ref="M1:M4"/>
    <mergeCell ref="F3:F4"/>
    <mergeCell ref="G3:G4"/>
    <mergeCell ref="H3:H4"/>
    <mergeCell ref="F1:H2"/>
    <mergeCell ref="I1:I4"/>
    <mergeCell ref="J1:J4"/>
    <mergeCell ref="K1:K4"/>
    <mergeCell ref="L1:L4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цены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p02_valeevyum</cp:lastModifiedBy>
  <cp:revision>1</cp:revision>
  <cp:lastPrinted>2026-06-19T07:06:09Z</cp:lastPrinted>
  <dcterms:created xsi:type="dcterms:W3CDTF">2015-07-24T12:53:46Z</dcterms:created>
  <dcterms:modified xsi:type="dcterms:W3CDTF">2026-06-23T07:44:42Z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gId">
    <vt:lpwstr>Excel.Sheet</vt:lpwstr>
  </property>
</Properties>
</file>