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Васехин\Desktop\Закупки !!!\2026\Закупки\Пункт 4\Канцелярия для спец-отдела (Внебюджет)\"/>
    </mc:Choice>
  </mc:AlternateContent>
  <xr:revisionPtr revIDLastSave="0" documentId="13_ncr:1_{AA93BB18-F2F1-42A1-BD5C-AFFD0CCB9FB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НМЦК" sheetId="3" r:id="rId1"/>
  </sheets>
  <definedNames>
    <definedName name="_xlnm.Print_Area" localSheetId="0">НМЦК!$B$1:$M$14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" i="3" l="1"/>
  <c r="H9" i="3" l="1"/>
  <c r="G9" i="3"/>
  <c r="F9" i="3"/>
  <c r="L8" i="3"/>
  <c r="J8" i="3" l="1"/>
  <c r="K8" i="3" s="1"/>
  <c r="L7" i="3" l="1"/>
  <c r="J7" i="3"/>
  <c r="K7" i="3" s="1"/>
  <c r="L6" i="3" l="1"/>
  <c r="L9" i="3" s="1"/>
  <c r="J6" i="3" l="1"/>
  <c r="K6" i="3" s="1"/>
  <c r="J11" i="3"/>
</calcChain>
</file>

<file path=xl/sharedStrings.xml><?xml version="1.0" encoding="utf-8"?>
<sst xmlns="http://schemas.openxmlformats.org/spreadsheetml/2006/main" count="29" uniqueCount="29">
  <si>
    <t>№</t>
  </si>
  <si>
    <t>Ед. изм</t>
  </si>
  <si>
    <t>Кол-во</t>
  </si>
  <si>
    <t>Среднее квадратичное отклонение</t>
  </si>
  <si>
    <t>рублей</t>
  </si>
  <si>
    <t>Оценка однородности совокупности значений выявленных цен, используемых в расчете Н(М)ЦК</t>
  </si>
  <si>
    <t>Рассчет Н(М)ЦК произвел:</t>
  </si>
  <si>
    <t>Н(М)ЦК,  определяемая методом сопоставимых рыночных цен (анализа рынка)*</t>
  </si>
  <si>
    <t xml:space="preserve">Коэффициент вариации цены не превышает 33 %, т.о совокупность цен считается однородной </t>
  </si>
  <si>
    <t>В результате проведенного расчета Н(М)ЦК контракта составляет:</t>
  </si>
  <si>
    <t>Итоговые суммы с учётом количества единиц товаров:</t>
  </si>
  <si>
    <t>Расчёт начальной (максимальной) цены контракта (Н(М)ЦК)</t>
  </si>
  <si>
    <t>Н(М)ЦК контракта цены за единицу (руб.)</t>
  </si>
  <si>
    <t>Валюта - Российский рубль</t>
  </si>
  <si>
    <t>Коммерческие предложения (руб./ед.изм.)</t>
  </si>
  <si>
    <t xml:space="preserve">Наименование объекта закупки </t>
  </si>
  <si>
    <t>Приложение № 2</t>
  </si>
  <si>
    <t>1.</t>
  </si>
  <si>
    <t>2.</t>
  </si>
  <si>
    <t>3.</t>
  </si>
  <si>
    <r>
      <t>Средняя арифметическая цена за единицу     &lt;</t>
    </r>
    <r>
      <rPr>
        <b/>
        <i/>
        <sz val="11.5"/>
        <color indexed="8"/>
        <rFont val="Times New Roman"/>
        <family val="1"/>
        <charset val="204"/>
      </rPr>
      <t>ц</t>
    </r>
    <r>
      <rPr>
        <b/>
        <sz val="11.5"/>
        <color indexed="8"/>
        <rFont val="Times New Roman"/>
        <family val="1"/>
        <charset val="204"/>
      </rPr>
      <t xml:space="preserve">&gt; </t>
    </r>
  </si>
  <si>
    <r>
      <t xml:space="preserve">коэффициент вариации цен V (%) </t>
    </r>
    <r>
      <rPr>
        <i/>
        <sz val="11.5"/>
        <color indexed="8"/>
        <rFont val="Times New Roman"/>
        <family val="1"/>
        <charset val="204"/>
      </rPr>
      <t>(не должен превышать 33%)</t>
    </r>
  </si>
  <si>
    <t>Крафт-бумага оберточная в рулоне</t>
  </si>
  <si>
    <t>Клей ПВА</t>
  </si>
  <si>
    <t>Упаковка</t>
  </si>
  <si>
    <t>Рулон</t>
  </si>
  <si>
    <t xml:space="preserve">Старший инспектор ОКБИ, и ХО
________________/ Р.Д. Васехин /
(подпись/расшифровка подписи)
</t>
  </si>
  <si>
    <t>Папка-обложка «Дело №»</t>
  </si>
  <si>
    <t>Кг.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</si>
</sst>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Arial Cyr"/>
      <charset val="204"/>
    </font>
    <font>
      <b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1.5"/>
      <color indexed="8"/>
      <name val="Times New Roman"/>
      <family val="1"/>
      <charset val="204"/>
    </font>
    <font>
      <b/>
      <i/>
      <sz val="11.5"/>
      <color indexed="8"/>
      <name val="Times New Roman"/>
      <family val="1"/>
      <charset val="204"/>
    </font>
    <font>
      <i/>
      <sz val="11.5"/>
      <color indexed="8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indexed="8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sz val="11.5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67">
    <xf numFmtId="0" fontId="0" fillId="0" borderId="0" xfId="0"/>
    <xf numFmtId="0" fontId="5" fillId="0" borderId="0" xfId="0" applyFont="1"/>
    <xf numFmtId="0" fontId="7" fillId="0" borderId="0" xfId="0" applyFont="1"/>
    <xf numFmtId="0" fontId="6" fillId="0" borderId="0" xfId="0" applyFont="1" applyBorder="1" applyAlignment="1">
      <alignment vertical="center"/>
    </xf>
    <xf numFmtId="0" fontId="8" fillId="0" borderId="0" xfId="0" applyFont="1" applyAlignment="1" applyProtection="1">
      <alignment wrapText="1"/>
      <protection locked="0"/>
    </xf>
    <xf numFmtId="0" fontId="8" fillId="0" borderId="0" xfId="0" applyFont="1" applyFill="1" applyAlignment="1" applyProtection="1">
      <alignment horizontal="right" vertical="center"/>
      <protection locked="0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14" fontId="4" fillId="0" borderId="0" xfId="0" applyNumberFormat="1" applyFont="1" applyBorder="1" applyAlignment="1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0" fillId="0" borderId="0" xfId="0" applyBorder="1"/>
    <xf numFmtId="4" fontId="11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0" fillId="0" borderId="0" xfId="0" applyFill="1"/>
    <xf numFmtId="0" fontId="4" fillId="0" borderId="0" xfId="0" applyFont="1" applyFill="1" applyBorder="1" applyAlignment="1">
      <alignment vertical="center" wrapText="1"/>
    </xf>
    <xf numFmtId="14" fontId="4" fillId="0" borderId="0" xfId="0" applyNumberFormat="1" applyFont="1" applyFill="1" applyBorder="1" applyAlignment="1"/>
    <xf numFmtId="2" fontId="4" fillId="0" borderId="0" xfId="0" applyNumberFormat="1" applyFont="1" applyFill="1" applyBorder="1" applyAlignment="1"/>
    <xf numFmtId="2" fontId="0" fillId="0" borderId="0" xfId="0" applyNumberFormat="1" applyFill="1"/>
    <xf numFmtId="0" fontId="3" fillId="0" borderId="0" xfId="0" applyFont="1" applyFill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2" fontId="2" fillId="0" borderId="0" xfId="0" applyNumberFormat="1" applyFont="1" applyFill="1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/>
    </xf>
    <xf numFmtId="0" fontId="12" fillId="0" borderId="0" xfId="0" applyFont="1" applyAlignment="1">
      <alignment wrapText="1"/>
    </xf>
    <xf numFmtId="0" fontId="13" fillId="0" borderId="0" xfId="0" applyFont="1" applyAlignment="1">
      <alignment horizontal="right" vertical="center" wrapText="1"/>
    </xf>
    <xf numFmtId="0" fontId="10" fillId="0" borderId="0" xfId="0" applyFont="1" applyFill="1" applyBorder="1" applyAlignment="1">
      <alignment vertical="center" wrapText="1"/>
    </xf>
    <xf numFmtId="0" fontId="14" fillId="0" borderId="5" xfId="0" applyFont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vertical="center"/>
    </xf>
    <xf numFmtId="2" fontId="18" fillId="0" borderId="1" xfId="0" applyNumberFormat="1" applyFont="1" applyBorder="1" applyAlignment="1">
      <alignment horizontal="center" vertical="center" wrapText="1"/>
    </xf>
    <xf numFmtId="2" fontId="19" fillId="0" borderId="5" xfId="0" applyNumberFormat="1" applyFont="1" applyFill="1" applyBorder="1" applyAlignment="1">
      <alignment horizontal="center" vertical="center"/>
    </xf>
    <xf numFmtId="2" fontId="20" fillId="0" borderId="0" xfId="0" applyNumberFormat="1" applyFont="1"/>
    <xf numFmtId="0" fontId="20" fillId="0" borderId="0" xfId="0" applyFont="1"/>
    <xf numFmtId="2" fontId="19" fillId="2" borderId="5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Fill="1"/>
    <xf numFmtId="2" fontId="19" fillId="0" borderId="0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2" fontId="18" fillId="0" borderId="1" xfId="0" applyNumberFormat="1" applyFont="1" applyFill="1" applyBorder="1" applyAlignment="1">
      <alignment horizontal="center" vertical="center" wrapText="1"/>
    </xf>
    <xf numFmtId="2" fontId="18" fillId="0" borderId="3" xfId="0" applyNumberFormat="1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164" fontId="17" fillId="0" borderId="1" xfId="0" applyNumberFormat="1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4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6" fillId="0" borderId="0" xfId="0" applyFont="1" applyBorder="1" applyAlignment="1">
      <alignment horizontal="left" vertical="center" wrapText="1"/>
    </xf>
    <xf numFmtId="0" fontId="14" fillId="0" borderId="7" xfId="0" applyFont="1" applyFill="1" applyBorder="1" applyAlignment="1">
      <alignment horizontal="center" vertical="center" wrapText="1"/>
    </xf>
    <xf numFmtId="2" fontId="14" fillId="0" borderId="5" xfId="0" applyNumberFormat="1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173831</xdr:colOff>
      <xdr:row>4</xdr:row>
      <xdr:rowOff>931069</xdr:rowOff>
    </xdr:from>
    <xdr:to>
      <xdr:col>9</xdr:col>
      <xdr:colOff>864394</xdr:colOff>
      <xdr:row>4</xdr:row>
      <xdr:rowOff>1426369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3106" y="2283619"/>
          <a:ext cx="690563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381934</xdr:colOff>
      <xdr:row>4</xdr:row>
      <xdr:rowOff>1113491</xdr:rowOff>
    </xdr:from>
    <xdr:to>
      <xdr:col>10</xdr:col>
      <xdr:colOff>957879</xdr:colOff>
      <xdr:row>4</xdr:row>
      <xdr:rowOff>1417656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7059" y="2466041"/>
          <a:ext cx="575945" cy="3041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22"/>
  <sheetViews>
    <sheetView tabSelected="1" zoomScaleNormal="100" zoomScalePageLayoutView="80" workbookViewId="0">
      <selection activeCell="N5" sqref="N5"/>
    </sheetView>
  </sheetViews>
  <sheetFormatPr defaultRowHeight="15" x14ac:dyDescent="0.25"/>
  <cols>
    <col min="2" max="2" width="3.42578125" style="8" customWidth="1"/>
    <col min="3" max="3" width="44.140625" customWidth="1"/>
    <col min="4" max="4" width="10.85546875" customWidth="1"/>
    <col min="5" max="5" width="9.28515625" style="17" customWidth="1"/>
    <col min="6" max="6" width="14.7109375" style="17" customWidth="1"/>
    <col min="7" max="7" width="14.28515625" customWidth="1"/>
    <col min="8" max="8" width="16.5703125" customWidth="1"/>
    <col min="9" max="9" width="19.140625" customWidth="1"/>
    <col min="10" max="10" width="16.28515625" customWidth="1"/>
    <col min="11" max="11" width="20" customWidth="1"/>
    <col min="12" max="12" width="27.140625" customWidth="1"/>
    <col min="13" max="13" width="9.5703125" customWidth="1"/>
    <col min="14" max="14" width="18" customWidth="1"/>
    <col min="15" max="15" width="16.42578125" customWidth="1"/>
  </cols>
  <sheetData>
    <row r="1" spans="2:15" x14ac:dyDescent="0.25">
      <c r="K1" s="28"/>
      <c r="L1" s="28"/>
    </row>
    <row r="2" spans="2:15" ht="15.75" x14ac:dyDescent="0.25">
      <c r="K2" s="28"/>
      <c r="L2" s="29" t="s">
        <v>16</v>
      </c>
    </row>
    <row r="3" spans="2:15" ht="19.5" customHeight="1" x14ac:dyDescent="0.25">
      <c r="B3" s="52" t="s">
        <v>11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30"/>
      <c r="N3" s="30"/>
      <c r="O3" s="30"/>
    </row>
    <row r="4" spans="2:15" ht="56.25" customHeight="1" x14ac:dyDescent="0.25">
      <c r="B4" s="53" t="s">
        <v>0</v>
      </c>
      <c r="C4" s="53" t="s">
        <v>15</v>
      </c>
      <c r="D4" s="53" t="s">
        <v>1</v>
      </c>
      <c r="E4" s="60" t="s">
        <v>2</v>
      </c>
      <c r="F4" s="65" t="s">
        <v>14</v>
      </c>
      <c r="G4" s="66"/>
      <c r="H4" s="66"/>
      <c r="I4" s="61" t="s">
        <v>5</v>
      </c>
      <c r="J4" s="61"/>
      <c r="K4" s="61"/>
      <c r="L4" s="31" t="s">
        <v>7</v>
      </c>
      <c r="M4" s="10"/>
      <c r="N4" s="10"/>
      <c r="O4" s="10"/>
    </row>
    <row r="5" spans="2:15" ht="147.75" customHeight="1" x14ac:dyDescent="0.25">
      <c r="B5" s="54"/>
      <c r="C5" s="54"/>
      <c r="D5" s="52"/>
      <c r="E5" s="60"/>
      <c r="F5" s="32">
        <v>1</v>
      </c>
      <c r="G5" s="32">
        <v>2</v>
      </c>
      <c r="H5" s="32">
        <v>3</v>
      </c>
      <c r="I5" s="45" t="s">
        <v>20</v>
      </c>
      <c r="J5" s="33" t="s">
        <v>3</v>
      </c>
      <c r="K5" s="34" t="s">
        <v>21</v>
      </c>
      <c r="L5" s="35" t="s">
        <v>12</v>
      </c>
      <c r="M5" s="11"/>
      <c r="N5" s="11"/>
      <c r="O5" s="11"/>
    </row>
    <row r="6" spans="2:15" ht="39.75" customHeight="1" x14ac:dyDescent="0.25">
      <c r="B6" s="48" t="s">
        <v>17</v>
      </c>
      <c r="C6" s="49" t="s">
        <v>22</v>
      </c>
      <c r="D6" s="50" t="s">
        <v>25</v>
      </c>
      <c r="E6" s="49">
        <v>8</v>
      </c>
      <c r="F6" s="46">
        <v>1942</v>
      </c>
      <c r="G6" s="47">
        <v>1914</v>
      </c>
      <c r="H6" s="46">
        <v>1929</v>
      </c>
      <c r="I6" s="51">
        <v>1928.33</v>
      </c>
      <c r="J6" s="36">
        <f t="shared" ref="J6" si="0">SQRT(((POWER(F6-I6,2)+POWER(G6-I6,2)+POWER(H6-I6,2))/(3-1)))</f>
        <v>14.011900299388374</v>
      </c>
      <c r="K6" s="36">
        <f t="shared" ref="K6" si="1">J6/I6*100</f>
        <v>0.72663394229143219</v>
      </c>
      <c r="L6" s="37">
        <f t="shared" ref="L6" si="2">E6*I6</f>
        <v>15426.64</v>
      </c>
      <c r="M6" s="11"/>
      <c r="N6" s="11"/>
      <c r="O6" s="11"/>
    </row>
    <row r="7" spans="2:15" ht="39.75" customHeight="1" x14ac:dyDescent="0.25">
      <c r="B7" s="48" t="s">
        <v>18</v>
      </c>
      <c r="C7" s="49" t="s">
        <v>23</v>
      </c>
      <c r="D7" s="50" t="s">
        <v>28</v>
      </c>
      <c r="E7" s="49">
        <v>25</v>
      </c>
      <c r="F7" s="46">
        <v>398</v>
      </c>
      <c r="G7" s="46">
        <v>398</v>
      </c>
      <c r="H7" s="46">
        <v>398</v>
      </c>
      <c r="I7" s="51">
        <f>(F7+G7+H7)/3</f>
        <v>398</v>
      </c>
      <c r="J7" s="36">
        <f t="shared" ref="J7:J8" si="3">SQRT(((POWER(F7-I7,2)+POWER(G7-I7,2)+POWER(H7-I7,2))/(3-1)))</f>
        <v>0</v>
      </c>
      <c r="K7" s="36">
        <f t="shared" ref="K7:K8" si="4">J7/I7*100</f>
        <v>0</v>
      </c>
      <c r="L7" s="37">
        <f t="shared" ref="L7:L8" si="5">E7*I7</f>
        <v>9950</v>
      </c>
      <c r="M7" s="11"/>
      <c r="N7" s="11"/>
      <c r="O7" s="11"/>
    </row>
    <row r="8" spans="2:15" ht="39.75" customHeight="1" x14ac:dyDescent="0.25">
      <c r="B8" s="48" t="s">
        <v>19</v>
      </c>
      <c r="C8" s="49" t="s">
        <v>27</v>
      </c>
      <c r="D8" s="50" t="s">
        <v>24</v>
      </c>
      <c r="E8" s="49">
        <v>48</v>
      </c>
      <c r="F8" s="46">
        <v>840</v>
      </c>
      <c r="G8" s="47">
        <v>870</v>
      </c>
      <c r="H8" s="46">
        <v>827</v>
      </c>
      <c r="I8" s="51">
        <v>845.67</v>
      </c>
      <c r="J8" s="36">
        <f t="shared" si="3"/>
        <v>22.052966920575564</v>
      </c>
      <c r="K8" s="36">
        <f t="shared" si="4"/>
        <v>2.6077508863475782</v>
      </c>
      <c r="L8" s="37">
        <f t="shared" si="5"/>
        <v>40592.159999999996</v>
      </c>
      <c r="M8" s="11"/>
      <c r="N8" s="11"/>
      <c r="O8" s="11"/>
    </row>
    <row r="9" spans="2:15" x14ac:dyDescent="0.25">
      <c r="B9" s="62" t="s">
        <v>10</v>
      </c>
      <c r="C9" s="63"/>
      <c r="D9" s="63"/>
      <c r="E9" s="64"/>
      <c r="F9" s="38">
        <f>SUMPRODUCT(F6:F8,$E6:$E8)</f>
        <v>65806</v>
      </c>
      <c r="G9" s="38">
        <f>SUMPRODUCT(G6:G8,$E6:$E8)</f>
        <v>67022</v>
      </c>
      <c r="H9" s="38">
        <f>SUMPRODUCT(H6:H8,$E6:$E8)</f>
        <v>65078</v>
      </c>
      <c r="I9" s="39"/>
      <c r="J9" s="40"/>
      <c r="K9" s="40"/>
      <c r="L9" s="41">
        <f>SUM(L6:L8)</f>
        <v>65968.799999999988</v>
      </c>
      <c r="N9" s="12"/>
      <c r="O9" s="13"/>
    </row>
    <row r="10" spans="2:15" x14ac:dyDescent="0.25">
      <c r="B10" s="42"/>
      <c r="C10" s="40"/>
      <c r="D10" s="40"/>
      <c r="E10" s="43"/>
      <c r="F10" s="43"/>
      <c r="G10" s="40"/>
      <c r="H10" s="44"/>
      <c r="I10" s="40"/>
      <c r="J10" s="40"/>
      <c r="K10" s="40"/>
      <c r="L10" s="40"/>
    </row>
    <row r="11" spans="2:15" ht="15.75" x14ac:dyDescent="0.25">
      <c r="B11" s="59" t="s">
        <v>9</v>
      </c>
      <c r="C11" s="59"/>
      <c r="D11" s="59"/>
      <c r="E11" s="59"/>
      <c r="F11" s="59"/>
      <c r="G11" s="59"/>
      <c r="H11" s="59"/>
      <c r="I11" s="59"/>
      <c r="J11" s="56">
        <f>L9</f>
        <v>65968.799999999988</v>
      </c>
      <c r="K11" s="56"/>
      <c r="L11" s="3" t="s">
        <v>4</v>
      </c>
      <c r="M11" s="3"/>
      <c r="N11" s="3"/>
      <c r="O11" s="3"/>
    </row>
    <row r="12" spans="2:15" ht="15.75" x14ac:dyDescent="0.25">
      <c r="B12" s="59" t="s">
        <v>8</v>
      </c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</row>
    <row r="13" spans="2:15" ht="15.75" x14ac:dyDescent="0.25">
      <c r="B13" s="59" t="s">
        <v>13</v>
      </c>
      <c r="C13" s="59"/>
      <c r="D13" s="59"/>
      <c r="E13" s="59"/>
      <c r="F13" s="59"/>
      <c r="G13" s="59"/>
      <c r="H13" s="59"/>
      <c r="I13" s="16"/>
      <c r="J13" s="16"/>
      <c r="K13" s="16"/>
      <c r="L13" s="16"/>
      <c r="M13" s="16"/>
      <c r="N13" s="16"/>
      <c r="O13" s="16"/>
    </row>
    <row r="14" spans="2:15" ht="64.900000000000006" customHeight="1" x14ac:dyDescent="0.25">
      <c r="B14" s="57" t="s">
        <v>6</v>
      </c>
      <c r="C14" s="57"/>
      <c r="D14" s="58" t="s">
        <v>26</v>
      </c>
      <c r="E14" s="58"/>
      <c r="F14" s="58"/>
      <c r="G14" s="58"/>
      <c r="H14" s="58"/>
      <c r="I14" s="58"/>
      <c r="J14" s="7"/>
      <c r="K14" s="7"/>
      <c r="L14" s="7"/>
      <c r="M14" s="7"/>
      <c r="N14" s="7"/>
      <c r="O14" s="7"/>
    </row>
    <row r="15" spans="2:15" ht="50.25" customHeight="1" x14ac:dyDescent="0.25">
      <c r="B15" s="14"/>
      <c r="C15" s="14"/>
      <c r="D15" s="15"/>
      <c r="E15" s="18"/>
      <c r="F15" s="18"/>
      <c r="G15" s="15"/>
      <c r="H15" s="15"/>
      <c r="I15" s="22"/>
      <c r="J15" s="1"/>
      <c r="K15" s="6"/>
      <c r="L15" s="2"/>
      <c r="M15" s="2"/>
      <c r="N15" s="2"/>
      <c r="O15" s="1"/>
    </row>
    <row r="16" spans="2:15" ht="24.75" customHeight="1" x14ac:dyDescent="0.25">
      <c r="B16" s="55"/>
      <c r="C16" s="55"/>
      <c r="D16" s="9"/>
      <c r="E16" s="19"/>
      <c r="F16" s="20"/>
      <c r="G16" s="9"/>
      <c r="H16" s="22"/>
      <c r="J16" s="22"/>
      <c r="K16" s="23"/>
      <c r="L16" s="4"/>
      <c r="M16" s="4"/>
      <c r="N16" s="4"/>
      <c r="O16" s="5"/>
    </row>
    <row r="17" spans="6:11" x14ac:dyDescent="0.25">
      <c r="F17" s="21"/>
      <c r="G17" s="12"/>
      <c r="H17" s="12"/>
      <c r="I17" s="12"/>
      <c r="J17" s="12"/>
      <c r="K17" s="12"/>
    </row>
    <row r="18" spans="6:11" x14ac:dyDescent="0.25">
      <c r="F18" s="21"/>
      <c r="G18" s="24"/>
      <c r="H18" s="24"/>
      <c r="I18" s="24"/>
      <c r="J18" s="25"/>
      <c r="K18" s="12"/>
    </row>
    <row r="19" spans="6:11" x14ac:dyDescent="0.25">
      <c r="F19" s="21"/>
      <c r="G19" s="24"/>
      <c r="H19" s="26"/>
      <c r="I19" s="24"/>
      <c r="J19" s="27"/>
      <c r="K19" s="12"/>
    </row>
    <row r="20" spans="6:11" x14ac:dyDescent="0.25">
      <c r="F20" s="21"/>
      <c r="G20" s="12"/>
      <c r="H20" s="12"/>
      <c r="I20" s="12"/>
      <c r="J20" s="12"/>
      <c r="K20" s="12"/>
    </row>
    <row r="21" spans="6:11" x14ac:dyDescent="0.25">
      <c r="G21" s="12"/>
      <c r="H21" s="12"/>
      <c r="I21" s="12"/>
      <c r="J21" s="12"/>
      <c r="K21" s="12"/>
    </row>
    <row r="22" spans="6:11" x14ac:dyDescent="0.25">
      <c r="G22" s="12"/>
      <c r="H22" s="12"/>
      <c r="I22" s="12"/>
      <c r="J22" s="12"/>
      <c r="K22" s="12"/>
    </row>
  </sheetData>
  <mergeCells count="15">
    <mergeCell ref="B3:L3"/>
    <mergeCell ref="B4:B5"/>
    <mergeCell ref="C4:C5"/>
    <mergeCell ref="D4:D5"/>
    <mergeCell ref="B16:C16"/>
    <mergeCell ref="J11:K11"/>
    <mergeCell ref="B14:C14"/>
    <mergeCell ref="D14:I14"/>
    <mergeCell ref="B11:I11"/>
    <mergeCell ref="B12:O12"/>
    <mergeCell ref="E4:E5"/>
    <mergeCell ref="I4:K4"/>
    <mergeCell ref="B9:E9"/>
    <mergeCell ref="B13:H13"/>
    <mergeCell ref="F4:H4"/>
  </mergeCells>
  <printOptions horizontalCentered="1" verticalCentered="1"/>
  <pageMargins left="0.35433070866141736" right="0.39370078740157483" top="0.19" bottom="0.74803149606299213" header="0.16" footer="0.31496062992125984"/>
  <pageSetup paperSize="9" scale="71" fitToHeight="0" orientation="landscape" r:id="rId1"/>
  <ignoredErrors>
    <ignoredError sqref="F9:H9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Камалова Ирина Гизаровна</dc:creator>
  <cp:lastModifiedBy>Васехин</cp:lastModifiedBy>
  <cp:lastPrinted>2026-07-15T09:51:52Z</cp:lastPrinted>
  <dcterms:created xsi:type="dcterms:W3CDTF">2014-01-15T18:15:09Z</dcterms:created>
  <dcterms:modified xsi:type="dcterms:W3CDTF">2026-08-27T07:52:27Z</dcterms:modified>
</cp:coreProperties>
</file>