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НМЦК" sheetId="2" r:id="rId1"/>
  </sheets>
  <calcPr calcId="125725"/>
</workbook>
</file>

<file path=xl/calcChain.xml><?xml version="1.0" encoding="utf-8"?>
<calcChain xmlns="http://schemas.openxmlformats.org/spreadsheetml/2006/main">
  <c r="I10" i="2"/>
  <c r="M10" s="1"/>
  <c r="K10"/>
  <c r="L10" s="1"/>
  <c r="D6" l="1"/>
  <c r="J10"/>
</calcChain>
</file>

<file path=xl/sharedStrings.xml><?xml version="1.0" encoding="utf-8"?>
<sst xmlns="http://schemas.openxmlformats.org/spreadsheetml/2006/main" count="30" uniqueCount="28">
  <si>
    <t xml:space="preserve">Общая начальная (максимальная) цена </t>
  </si>
  <si>
    <t>ОБОСНОВАНИЕ НАЧАЛЬНОЙ ЦЕНЫ</t>
  </si>
  <si>
    <t>Таблица 1</t>
  </si>
  <si>
    <t>№ п/п</t>
  </si>
  <si>
    <t xml:space="preserve">Наименование </t>
  </si>
  <si>
    <t>Объем</t>
  </si>
  <si>
    <t>КП №1</t>
  </si>
  <si>
    <t>КП№2</t>
  </si>
  <si>
    <t>КП №3</t>
  </si>
  <si>
    <t>ср.цена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</si>
  <si>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</si>
  <si>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</si>
  <si>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</si>
  <si>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</si>
  <si>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</si>
  <si>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</si>
  <si>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</si>
  <si>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 xml:space="preserve">Обоснование начальной (максимальной) цены контракта,
цены контракта,заключаемого с единственным поставщиком (подрядчиком, исполнителем)
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</si>
  <si>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</si>
  <si>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</si>
  <si>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
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
</t>
  </si>
  <si>
    <t>Расчет НМЦК</t>
  </si>
  <si>
    <t>Предмет контракта</t>
  </si>
  <si>
    <t>ОКПД2 / КТРУ</t>
  </si>
  <si>
    <t>Услуга по проведению предрейсовых/предсменных и послерейсовых/послесменных медицинских осмотров</t>
  </si>
  <si>
    <t>шт.</t>
  </si>
  <si>
    <t>Оказание услуг по проведению предрейсовых и послерейсовых медицинских осмотров</t>
  </si>
  <si>
    <t xml:space="preserve"> 86.21.10.120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</si>
</sst>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top" wrapText="1"/>
    </xf>
    <xf numFmtId="0" fontId="1" fillId="0" borderId="0" xfId="0" applyFont="1"/>
    <xf numFmtId="4" fontId="1" fillId="0" borderId="0" xfId="0" applyNumberFormat="1" applyFont="1"/>
    <xf numFmtId="0" fontId="4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4</xdr:row>
      <xdr:rowOff>304800</xdr:rowOff>
    </xdr:from>
    <xdr:ext cx="184731" cy="264560"/>
    <xdr:sp macro="" textlink="">
      <xdr:nvSpPr>
        <xdr:cNvPr id="2" name="TextBox 1"/>
        <xdr:cNvSpPr txBox="1"/>
      </xdr:nvSpPr>
      <xdr:spPr>
        <a:xfrm>
          <a:off x="2286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3</xdr:col>
      <xdr:colOff>361950</xdr:colOff>
      <xdr:row>3</xdr:row>
      <xdr:rowOff>104775</xdr:rowOff>
    </xdr:from>
    <xdr:to>
      <xdr:col>6</xdr:col>
      <xdr:colOff>403225</xdr:colOff>
      <xdr:row>4</xdr:row>
      <xdr:rowOff>715010</xdr:rowOff>
    </xdr:to>
    <xdr:pic>
      <xdr:nvPicPr>
        <xdr:cNvPr id="3" name="Изображение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0" y="1295400"/>
          <a:ext cx="1612900" cy="810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"/>
  <sheetViews>
    <sheetView tabSelected="1" zoomScale="80" zoomScaleNormal="80" workbookViewId="0">
      <selection activeCell="G18" sqref="G18"/>
    </sheetView>
  </sheetViews>
  <sheetFormatPr defaultRowHeight="15.75"/>
  <cols>
    <col min="1" max="1" width="5.85546875" style="12" bestFit="1" customWidth="1"/>
    <col min="2" max="2" width="30.5703125" style="12" customWidth="1"/>
    <col min="3" max="3" width="33" style="12" customWidth="1"/>
    <col min="4" max="4" width="6.7109375" style="12" bestFit="1" customWidth="1"/>
    <col min="5" max="5" width="7.28515625" style="12" bestFit="1" customWidth="1"/>
    <col min="6" max="9" width="9.5703125" style="12" bestFit="1" customWidth="1"/>
    <col min="10" max="10" width="12.42578125" style="12" customWidth="1"/>
    <col min="11" max="12" width="9.140625" style="12"/>
    <col min="13" max="13" width="12.5703125" style="12" customWidth="1"/>
    <col min="14" max="15" width="9.140625" style="12"/>
    <col min="16" max="16" width="10" style="12" bestFit="1" customWidth="1"/>
    <col min="17" max="16384" width="9.140625" style="12"/>
  </cols>
  <sheetData>
    <row r="1" spans="1:16" ht="32.25" customHeight="1">
      <c r="A1" s="17" t="s">
        <v>17</v>
      </c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6">
      <c r="A2" s="19" t="s">
        <v>22</v>
      </c>
      <c r="B2" s="19"/>
      <c r="C2" s="19"/>
      <c r="D2" s="20" t="s">
        <v>26</v>
      </c>
      <c r="E2" s="20"/>
      <c r="F2" s="20"/>
      <c r="G2" s="20"/>
      <c r="H2" s="20"/>
      <c r="I2" s="20"/>
      <c r="J2" s="20"/>
      <c r="K2" s="20"/>
      <c r="L2" s="20"/>
      <c r="M2" s="20"/>
    </row>
    <row r="3" spans="1:16" ht="45.75" customHeight="1">
      <c r="A3" s="17" t="s">
        <v>18</v>
      </c>
      <c r="B3" s="17"/>
      <c r="C3" s="17"/>
      <c r="D3" s="21" t="s">
        <v>19</v>
      </c>
      <c r="E3" s="21"/>
      <c r="F3" s="21"/>
      <c r="G3" s="21"/>
      <c r="H3" s="21"/>
      <c r="I3" s="21"/>
      <c r="J3" s="21"/>
      <c r="K3" s="21"/>
      <c r="L3" s="21"/>
      <c r="M3" s="21"/>
    </row>
    <row r="4" spans="1:16">
      <c r="A4" s="17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6" ht="107.25" customHeight="1">
      <c r="A5" s="22" t="s">
        <v>20</v>
      </c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6">
      <c r="A6" s="28" t="s">
        <v>0</v>
      </c>
      <c r="B6" s="28"/>
      <c r="C6" s="28"/>
      <c r="D6" s="29">
        <f>SUM(M10:M10)</f>
        <v>14900</v>
      </c>
      <c r="E6" s="28"/>
      <c r="F6" s="29" t="s">
        <v>1</v>
      </c>
      <c r="G6" s="29"/>
      <c r="H6" s="29"/>
      <c r="I6" s="29"/>
      <c r="J6" s="29"/>
      <c r="K6" s="30" t="s">
        <v>2</v>
      </c>
      <c r="L6" s="30"/>
      <c r="M6" s="30"/>
    </row>
    <row r="7" spans="1:16">
      <c r="A7" s="28" t="s">
        <v>3</v>
      </c>
      <c r="B7" s="26" t="s">
        <v>4</v>
      </c>
      <c r="C7" s="24" t="s">
        <v>23</v>
      </c>
      <c r="D7" s="26" t="s">
        <v>5</v>
      </c>
      <c r="E7" s="26"/>
      <c r="F7" s="15" t="s">
        <v>6</v>
      </c>
      <c r="G7" s="11" t="s">
        <v>7</v>
      </c>
      <c r="H7" s="15" t="s">
        <v>8</v>
      </c>
      <c r="I7" s="31" t="s">
        <v>9</v>
      </c>
      <c r="J7" s="26" t="s">
        <v>10</v>
      </c>
      <c r="K7" s="26" t="s">
        <v>11</v>
      </c>
      <c r="L7" s="26" t="s">
        <v>12</v>
      </c>
      <c r="M7" s="27" t="s">
        <v>13</v>
      </c>
    </row>
    <row r="8" spans="1:16" ht="31.5">
      <c r="A8" s="28"/>
      <c r="B8" s="26"/>
      <c r="C8" s="25"/>
      <c r="D8" s="14" t="s">
        <v>14</v>
      </c>
      <c r="E8" s="14" t="s">
        <v>15</v>
      </c>
      <c r="F8" s="15" t="s">
        <v>16</v>
      </c>
      <c r="G8" s="15" t="s">
        <v>16</v>
      </c>
      <c r="H8" s="15" t="s">
        <v>16</v>
      </c>
      <c r="I8" s="31"/>
      <c r="J8" s="26"/>
      <c r="K8" s="26"/>
      <c r="L8" s="26"/>
      <c r="M8" s="27"/>
    </row>
    <row r="9" spans="1:16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</row>
    <row r="10" spans="1:16" ht="78.75">
      <c r="A10" s="2">
        <v>1</v>
      </c>
      <c r="B10" s="7" t="s">
        <v>24</v>
      </c>
      <c r="C10" s="16" t="s">
        <v>27</v>
      </c>
      <c r="D10" s="8" t="s">
        <v>25</v>
      </c>
      <c r="E10" s="9">
        <v>120</v>
      </c>
      <c r="F10" s="3">
        <v>125</v>
      </c>
      <c r="G10" s="3">
        <v>127.5</v>
      </c>
      <c r="H10" s="3">
        <v>120</v>
      </c>
      <c r="I10" s="10">
        <f>(H10+G10+F10)/3</f>
        <v>124.16666666666667</v>
      </c>
      <c r="J10" s="4">
        <f t="shared" ref="J10" si="0">STDEV(F10,G10,H10,I10)</f>
        <v>3.1180478223110994</v>
      </c>
      <c r="K10" s="5">
        <f t="shared" ref="K10" si="1">STDEV(F10:H10)/AVERAGE(F10:H10)</f>
        <v>3.0755541576883552E-2</v>
      </c>
      <c r="L10" s="6" t="str">
        <f>IF(K10&lt;33,"ОДНОРОДНЫЕ","НЕОДНОРОДНЫЕ")</f>
        <v>ОДНОРОДНЫЕ</v>
      </c>
      <c r="M10" s="4">
        <f>E10*I10</f>
        <v>14900</v>
      </c>
    </row>
    <row r="15" spans="1:16">
      <c r="P15" s="13"/>
    </row>
  </sheetData>
  <protectedRanges>
    <protectedRange password="CC23" sqref="D10:E10 B10" name="Диапазон1_1"/>
  </protectedRanges>
  <mergeCells count="20">
    <mergeCell ref="A5:M5"/>
    <mergeCell ref="C7:C8"/>
    <mergeCell ref="L7:L8"/>
    <mergeCell ref="M7:M8"/>
    <mergeCell ref="A6:C6"/>
    <mergeCell ref="D6:E6"/>
    <mergeCell ref="F6:J6"/>
    <mergeCell ref="K6:M6"/>
    <mergeCell ref="A7:A8"/>
    <mergeCell ref="B7:B8"/>
    <mergeCell ref="D7:E7"/>
    <mergeCell ref="I7:I8"/>
    <mergeCell ref="J7:J8"/>
    <mergeCell ref="K7:K8"/>
    <mergeCell ref="A4:M4"/>
    <mergeCell ref="A1:M1"/>
    <mergeCell ref="A2:C2"/>
    <mergeCell ref="D2:M2"/>
    <mergeCell ref="A3:C3"/>
    <mergeCell ref="D3:M3"/>
  </mergeCells>
  <conditionalFormatting sqref="L10">
    <cfRule type="containsText" dxfId="5" priority="4" operator="containsText" text="НЕ">
      <formula>NOT(ISERROR(SEARCH("НЕ",L10)))</formula>
    </cfRule>
    <cfRule type="containsText" dxfId="4" priority="5" operator="containsText" text="ОДНОРОДНЫЕ">
      <formula>NOT(ISERROR(SEARCH("ОДНОРОДНЫЕ",L10)))</formula>
    </cfRule>
    <cfRule type="containsText" dxfId="3" priority="6" operator="containsText" text="НЕОДНОРОДНЫЕ">
      <formula>NOT(ISERROR(SEARCH("НЕОДНОРОДНЫЕ",L10)))</formula>
    </cfRule>
  </conditionalFormatting>
  <conditionalFormatting sqref="L10">
    <cfRule type="containsText" dxfId="2" priority="1" operator="containsText" text="НЕОДНОРОДНЫЕ">
      <formula>NOT(ISERROR(SEARCH("НЕОДНОРОДНЫЕ",L10)))</formula>
    </cfRule>
    <cfRule type="containsText" dxfId="1" priority="2" operator="containsText" text="ОДНОРОДНЫЕ">
      <formula>NOT(ISERROR(SEARCH("ОДНОРОДНЫЕ",L10)))</formula>
    </cfRule>
    <cfRule type="containsText" dxfId="0" priority="3" operator="containsText" text="НЕОДНОРОДНЫЕ">
      <formula>NOT(ISERROR(SEARCH("НЕОДНОРОДНЫЕ",L10)))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2026-08-17T05:37:05Z</dcterms:modified>
</cp:coreProperties>
</file>