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300-02-212\Downloads\Канцтовары\ЗМО\"/>
    </mc:Choice>
  </mc:AlternateContent>
  <bookViews>
    <workbookView xWindow="0" yWindow="0" windowWidth="28800" windowHeight="12435" activeTab="1"/>
  </bookViews>
  <sheets>
    <sheet name="НМЦК" sheetId="1" r:id="rId1"/>
    <sheet name="Лист1" sheetId="2" r:id="rId2"/>
  </sheets>
  <definedNames>
    <definedName name="_xlnm._FilterDatabase" localSheetId="0" hidden="1">НМЦК!$A$7:$G$25</definedName>
    <definedName name="_xlnm.Print_Area" localSheetId="0">НМЦК!$A$1:$J$25</definedName>
  </definedNames>
  <calcPr calcId="152511"/>
</workbook>
</file>

<file path=xl/calcChain.xml><?xml version="1.0" encoding="utf-8"?>
<calcChain xmlns="http://schemas.openxmlformats.org/spreadsheetml/2006/main">
  <c r="H20" i="2" l="1"/>
  <c r="J20" i="2" s="1"/>
  <c r="H19" i="2"/>
  <c r="J19" i="2" s="1"/>
  <c r="H18" i="2"/>
  <c r="J18" i="2" s="1"/>
  <c r="J17" i="2"/>
  <c r="H17" i="2"/>
  <c r="H16" i="2"/>
  <c r="J16" i="2" s="1"/>
  <c r="H15" i="2"/>
  <c r="J15" i="2" s="1"/>
  <c r="J14" i="2"/>
  <c r="H14" i="2"/>
  <c r="H13" i="2"/>
  <c r="J13" i="2" s="1"/>
  <c r="H12" i="2"/>
  <c r="J12" i="2" s="1"/>
  <c r="H11" i="2"/>
  <c r="J11" i="2" s="1"/>
  <c r="J10" i="2"/>
  <c r="H10" i="2"/>
  <c r="H9" i="2"/>
  <c r="J9" i="2" s="1"/>
  <c r="H8" i="2"/>
  <c r="J8" i="2" s="1"/>
  <c r="J21" i="2" l="1"/>
  <c r="P17" i="1"/>
  <c r="P14" i="1"/>
  <c r="P10" i="1"/>
  <c r="N9" i="1"/>
  <c r="N11" i="1"/>
  <c r="N12" i="1"/>
  <c r="N13" i="1"/>
  <c r="N15" i="1"/>
  <c r="N16" i="1"/>
  <c r="N18" i="1"/>
  <c r="N19" i="1"/>
  <c r="N20" i="1"/>
  <c r="N8" i="1"/>
  <c r="M9" i="1"/>
  <c r="M11" i="1"/>
  <c r="M12" i="1"/>
  <c r="M13" i="1"/>
  <c r="M15" i="1"/>
  <c r="M16" i="1"/>
  <c r="M21" i="1" s="1"/>
  <c r="M18" i="1"/>
  <c r="M19" i="1"/>
  <c r="M20" i="1"/>
  <c r="M8" i="1"/>
  <c r="L9" i="1"/>
  <c r="L11" i="1"/>
  <c r="L12" i="1"/>
  <c r="L13" i="1"/>
  <c r="L15" i="1"/>
  <c r="L16" i="1"/>
  <c r="L18" i="1"/>
  <c r="L19" i="1"/>
  <c r="L20" i="1"/>
  <c r="L21" i="1" s="1"/>
  <c r="L8" i="1"/>
  <c r="J17" i="1"/>
  <c r="J14" i="1"/>
  <c r="J10" i="1"/>
  <c r="J9" i="1"/>
  <c r="J11" i="1"/>
  <c r="J12" i="1"/>
  <c r="J13" i="1"/>
  <c r="J15" i="1"/>
  <c r="J16" i="1"/>
  <c r="J18" i="1"/>
  <c r="J19" i="1"/>
  <c r="J20" i="1"/>
  <c r="J8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N21" i="1" l="1"/>
  <c r="J21" i="1"/>
</calcChain>
</file>

<file path=xl/sharedStrings.xml><?xml version="1.0" encoding="utf-8"?>
<sst xmlns="http://schemas.openxmlformats.org/spreadsheetml/2006/main" count="96" uniqueCount="40">
  <si>
    <t>ИТОГО начальная (максимальная) цена Контракта составляет:</t>
  </si>
  <si>
    <t>№                                         п/п</t>
  </si>
  <si>
    <t>Цена единицы товара (работы, услуги), руб.</t>
  </si>
  <si>
    <t>ОБОСНОВАНИЕ НАЧАЛЬНОЙ (МАКСИМАЛЬНОЙ) ЦЕНЫ КОНТРАКТА</t>
  </si>
  <si>
    <t>Используемый метод определения начальной (максимальной) цены Контракта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</si>
  <si>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</si>
  <si>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</si>
  <si>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Наименование
товара (работы, услуги)</t>
  </si>
  <si>
    <t>Ед.                               изм.</t>
  </si>
  <si>
    <t>Количество (объем работы, услуги)</t>
  </si>
  <si>
    <t>Примечание: начальная (максимальная) цена Контракта сформирована с учетом налогов, сборов и других обязательных платежей, предусмотренных законодательством Российской Федерации.</t>
  </si>
  <si>
    <t>Предельная цена единицы товара, работы, услуги, установленная в рамках нормирования в сфере закупок (по нормативу ФНС России (руб.)</t>
  </si>
  <si>
    <t>Минимальная цена единицы/начальная цена единицы товара (работы, услуги),
руб.</t>
  </si>
  <si>
    <t>НМЦК</t>
  </si>
  <si>
    <t>шт.</t>
  </si>
  <si>
    <t>"Метод сопоставимых рыночных цен (анализа рынка).
Для определения минимальной цены единиц услуги и начального (максимального) значения цены Контракта методом сопоставимых рыночных цен, Заказчиком направлялись запросы потенциальным поставщикам (исполнителям, подрядчикам), обладающим опытом поставок соответствующих товаров (выполнения работ, оказания услуг) о предоставлении ими ценовой информации о товаре (работе, услуге). Полученная информация от потенциальных поставщиков (исполнителей, подрядчиков) приведена в Таблице. "</t>
  </si>
  <si>
    <t xml:space="preserve">Наименование объекта закупки: Поставка канцелярских товаров  
</t>
  </si>
  <si>
    <t>ИКЗ: 261032602275403260100100360000000244</t>
  </si>
  <si>
    <t>Ручка шариковая</t>
  </si>
  <si>
    <t>Карандаш простой</t>
  </si>
  <si>
    <t>Ручка гелевая</t>
  </si>
  <si>
    <t>Маркер (текcтовыделитель)</t>
  </si>
  <si>
    <t>Нож канцелярский</t>
  </si>
  <si>
    <t>Штемпельная подушка для печати</t>
  </si>
  <si>
    <t xml:space="preserve">Пластилин пломбировочный </t>
  </si>
  <si>
    <t>упак.</t>
  </si>
  <si>
    <t>Батарейки (LR6) АА, пальчиковые</t>
  </si>
  <si>
    <t>Клей-карандаш</t>
  </si>
  <si>
    <t>Клей силикатный, ПВА</t>
  </si>
  <si>
    <t>фл.</t>
  </si>
  <si>
    <t>Ластик</t>
  </si>
  <si>
    <t xml:space="preserve">Универсальная резинка </t>
  </si>
  <si>
    <t>Коммерческое предложение № 1, вх. от 28.04.2026 № 016945</t>
  </si>
  <si>
    <t>Коммерческое предложение № 2, вх. от 28.04.2026 № 016944</t>
  </si>
  <si>
    <t xml:space="preserve">Коммерческое предложение № 3, вх. от 28.04.2026 № 016943 </t>
  </si>
  <si>
    <t>Книга учета</t>
  </si>
  <si>
    <t>В связи с тем, что средние цены за единицу товара,  полученные методом анализа рынка, превышают цены, установленные нормативами ФНС России (приказ ФНС России от 30.12.2016 № ЕД-7-5/746@ «Об утверждении нормативных затрат на обеспечение функций территориальных органов ФНС России и федеральных казенных учреждений, находящихся в ведении ФНС России», письмо ФНС России от 23.06.2021  № 5-3-07/0051@ "О доведении нормативов цены и количества прочих товаров, работ, услуг" - далее Нормативы ФНС), Заказчиком согласно п. 4.4 Приказа Минэкономразвития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принято решение о применении для определения НМЦК по  позициим № 3,7,10 нормативным методом. Цена по позициям  № 1,2,4,5,6,8,9,11,12,13 рассчитана по поступившим коммерческим предложениям, так как не превышает Нормативы ФНС.</t>
  </si>
  <si>
    <r>
      <t xml:space="preserve">ИТОГО: Таким образом, начальная (максимальная) цена контракта составляет </t>
    </r>
    <r>
      <rPr>
        <b/>
        <sz val="12"/>
        <rFont val="Times New Roman"/>
        <family val="1"/>
        <charset val="204"/>
      </rPr>
      <t xml:space="preserve">47 348,70 руб. </t>
    </r>
  </si>
  <si>
    <t>Универсальная резинка 20 уп. (100 гр.)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</si>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</sst>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ill="1"/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/>
    <xf numFmtId="49" fontId="3" fillId="2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/>
    <xf numFmtId="2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top" wrapText="1"/>
    </xf>
    <xf numFmtId="2" fontId="9" fillId="0" borderId="6" xfId="0" applyNumberFormat="1" applyFont="1" applyFill="1" applyBorder="1" applyAlignment="1">
      <alignment horizontal="center" vertical="center" wrapText="1"/>
    </xf>
    <xf numFmtId="4" fontId="6" fillId="4" borderId="9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vertical="center"/>
    </xf>
    <xf numFmtId="2" fontId="11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2" fontId="12" fillId="0" borderId="0" xfId="0" applyNumberFormat="1" applyFont="1" applyFill="1" applyAlignment="1">
      <alignment vertical="center"/>
    </xf>
    <xf numFmtId="49" fontId="6" fillId="2" borderId="7" xfId="0" applyNumberFormat="1" applyFont="1" applyFill="1" applyBorder="1" applyAlignment="1">
      <alignment horizontal="right" vertical="center" wrapText="1"/>
    </xf>
    <xf numFmtId="49" fontId="6" fillId="2" borderId="8" xfId="0" applyNumberFormat="1" applyFont="1" applyFill="1" applyBorder="1" applyAlignment="1">
      <alignment horizontal="right" vertical="center" wrapText="1"/>
    </xf>
    <xf numFmtId="49" fontId="9" fillId="2" borderId="0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9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49" fontId="9" fillId="3" borderId="5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9" fontId="9" fillId="3" borderId="2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85" zoomScaleNormal="85" workbookViewId="0">
      <selection activeCell="A6" sqref="A1:XFD1048576"/>
    </sheetView>
  </sheetViews>
  <sheetFormatPr defaultRowHeight="15" x14ac:dyDescent="0.25"/>
  <cols>
    <col min="1" max="1" width="6.28515625" style="2" customWidth="1"/>
    <col min="2" max="2" width="38.85546875" style="1" customWidth="1"/>
    <col min="3" max="3" width="9.42578125" style="4" customWidth="1"/>
    <col min="4" max="4" width="15.5703125" style="1" customWidth="1"/>
    <col min="5" max="5" width="21.140625" style="1" customWidth="1"/>
    <col min="6" max="6" width="20.5703125" style="1" customWidth="1"/>
    <col min="7" max="7" width="19.28515625" style="1" customWidth="1"/>
    <col min="8" max="8" width="21.42578125" style="1" customWidth="1"/>
    <col min="9" max="9" width="25.5703125" style="1" customWidth="1"/>
    <col min="10" max="10" width="21.140625" style="1" customWidth="1"/>
    <col min="11" max="11" width="11.28515625" style="1" bestFit="1" customWidth="1"/>
    <col min="12" max="14" width="12" style="1" customWidth="1"/>
    <col min="15" max="15" width="9.140625" style="1"/>
    <col min="16" max="16" width="9.140625" style="32"/>
    <col min="17" max="16384" width="9.140625" style="1"/>
  </cols>
  <sheetData>
    <row r="1" spans="1:16" s="3" customFormat="1" ht="23.25" customHeight="1" x14ac:dyDescent="0.25">
      <c r="A1" s="53" t="s">
        <v>3</v>
      </c>
      <c r="B1" s="54"/>
      <c r="C1" s="54"/>
      <c r="D1" s="54"/>
      <c r="E1" s="54"/>
      <c r="F1" s="54"/>
      <c r="G1" s="54"/>
      <c r="H1" s="54"/>
      <c r="I1" s="54"/>
      <c r="J1" s="54"/>
      <c r="P1" s="30"/>
    </row>
    <row r="2" spans="1:16" s="3" customFormat="1" ht="27" customHeight="1" x14ac:dyDescent="0.25">
      <c r="A2" s="55" t="s">
        <v>16</v>
      </c>
      <c r="B2" s="56"/>
      <c r="C2" s="56"/>
      <c r="D2" s="56"/>
      <c r="E2" s="56"/>
      <c r="F2" s="56"/>
      <c r="G2" s="56"/>
      <c r="H2" s="56"/>
      <c r="I2" s="56"/>
      <c r="J2" s="56"/>
      <c r="P2" s="30"/>
    </row>
    <row r="3" spans="1:16" s="3" customFormat="1" ht="24" customHeight="1" thickBot="1" x14ac:dyDescent="0.3">
      <c r="A3" s="57" t="s">
        <v>17</v>
      </c>
      <c r="B3" s="58"/>
      <c r="C3" s="58"/>
      <c r="D3" s="58"/>
      <c r="E3" s="58"/>
      <c r="F3" s="58"/>
      <c r="G3" s="58"/>
      <c r="H3" s="58"/>
      <c r="I3" s="58"/>
      <c r="J3" s="58"/>
      <c r="P3" s="30"/>
    </row>
    <row r="4" spans="1:16" ht="54.95" customHeight="1" x14ac:dyDescent="0.25">
      <c r="A4" s="61" t="s">
        <v>5</v>
      </c>
      <c r="B4" s="62"/>
      <c r="C4" s="59" t="s">
        <v>6</v>
      </c>
      <c r="D4" s="59"/>
      <c r="E4" s="59"/>
      <c r="F4" s="59"/>
      <c r="G4" s="59"/>
      <c r="H4" s="59"/>
      <c r="I4" s="59"/>
      <c r="J4" s="60"/>
    </row>
    <row r="5" spans="1:16" ht="90.75" customHeight="1" x14ac:dyDescent="0.25">
      <c r="A5" s="51" t="s">
        <v>4</v>
      </c>
      <c r="B5" s="52"/>
      <c r="C5" s="44" t="s">
        <v>15</v>
      </c>
      <c r="D5" s="45"/>
      <c r="E5" s="45"/>
      <c r="F5" s="45"/>
      <c r="G5" s="45"/>
      <c r="H5" s="45"/>
      <c r="I5" s="45"/>
      <c r="J5" s="46"/>
    </row>
    <row r="6" spans="1:16" ht="38.25" customHeight="1" x14ac:dyDescent="0.25">
      <c r="A6" s="47" t="s">
        <v>1</v>
      </c>
      <c r="B6" s="48" t="s">
        <v>7</v>
      </c>
      <c r="C6" s="48" t="s">
        <v>8</v>
      </c>
      <c r="D6" s="48" t="s">
        <v>9</v>
      </c>
      <c r="E6" s="40" t="s">
        <v>2</v>
      </c>
      <c r="F6" s="40"/>
      <c r="G6" s="40"/>
      <c r="H6" s="49" t="s">
        <v>12</v>
      </c>
      <c r="I6" s="49" t="s">
        <v>11</v>
      </c>
      <c r="J6" s="50" t="s">
        <v>13</v>
      </c>
    </row>
    <row r="7" spans="1:16" s="3" customFormat="1" ht="90.75" customHeight="1" x14ac:dyDescent="0.25">
      <c r="A7" s="47"/>
      <c r="B7" s="48"/>
      <c r="C7" s="48"/>
      <c r="D7" s="48"/>
      <c r="E7" s="26" t="s">
        <v>32</v>
      </c>
      <c r="F7" s="26" t="s">
        <v>33</v>
      </c>
      <c r="G7" s="26" t="s">
        <v>34</v>
      </c>
      <c r="H7" s="49"/>
      <c r="I7" s="49"/>
      <c r="J7" s="50"/>
      <c r="L7" s="33"/>
      <c r="M7" s="33"/>
      <c r="N7" s="33"/>
      <c r="O7" s="33"/>
      <c r="P7" s="30"/>
    </row>
    <row r="8" spans="1:16" s="3" customFormat="1" ht="37.5" customHeight="1" x14ac:dyDescent="0.25">
      <c r="A8" s="29">
        <v>1</v>
      </c>
      <c r="B8" s="15" t="s">
        <v>18</v>
      </c>
      <c r="C8" s="16" t="s">
        <v>14</v>
      </c>
      <c r="D8" s="17">
        <v>1248</v>
      </c>
      <c r="E8" s="18">
        <v>13.5</v>
      </c>
      <c r="F8" s="18">
        <v>14.18</v>
      </c>
      <c r="G8" s="18">
        <v>14.85</v>
      </c>
      <c r="H8" s="24">
        <f t="shared" ref="H8:H20" si="0">E8</f>
        <v>13.5</v>
      </c>
      <c r="I8" s="5"/>
      <c r="J8" s="27">
        <f>H8*D8</f>
        <v>16848</v>
      </c>
      <c r="L8" s="34">
        <f>E8*D8</f>
        <v>16848</v>
      </c>
      <c r="M8" s="34">
        <f>F8*D8</f>
        <v>17696.64</v>
      </c>
      <c r="N8" s="34">
        <f>G8*D8</f>
        <v>18532.8</v>
      </c>
      <c r="O8" s="33"/>
      <c r="P8" s="30"/>
    </row>
    <row r="9" spans="1:16" s="3" customFormat="1" ht="18" customHeight="1" x14ac:dyDescent="0.25">
      <c r="A9" s="29">
        <v>2</v>
      </c>
      <c r="B9" s="15" t="s">
        <v>19</v>
      </c>
      <c r="C9" s="16" t="s">
        <v>14</v>
      </c>
      <c r="D9" s="17">
        <v>147</v>
      </c>
      <c r="E9" s="18">
        <v>6</v>
      </c>
      <c r="F9" s="18">
        <v>6.3</v>
      </c>
      <c r="G9" s="18">
        <v>6.6</v>
      </c>
      <c r="H9" s="24">
        <f t="shared" si="0"/>
        <v>6</v>
      </c>
      <c r="I9" s="6"/>
      <c r="J9" s="27">
        <f t="shared" ref="J9:J20" si="1">H9*D9</f>
        <v>882</v>
      </c>
      <c r="L9" s="34">
        <f t="shared" ref="L9:L20" si="2">E9*D9</f>
        <v>882</v>
      </c>
      <c r="M9" s="34">
        <f t="shared" ref="M9:M20" si="3">F9*D9</f>
        <v>926.1</v>
      </c>
      <c r="N9" s="34">
        <f t="shared" ref="N9:N20" si="4">G9*D9</f>
        <v>970.19999999999993</v>
      </c>
      <c r="O9" s="33"/>
      <c r="P9" s="30"/>
    </row>
    <row r="10" spans="1:16" s="3" customFormat="1" ht="20.25" customHeight="1" x14ac:dyDescent="0.25">
      <c r="A10" s="29">
        <v>3</v>
      </c>
      <c r="B10" s="15" t="s">
        <v>20</v>
      </c>
      <c r="C10" s="16" t="s">
        <v>14</v>
      </c>
      <c r="D10" s="17">
        <v>22</v>
      </c>
      <c r="E10" s="18">
        <v>13.9</v>
      </c>
      <c r="F10" s="18">
        <v>14.6</v>
      </c>
      <c r="G10" s="18">
        <v>15.29</v>
      </c>
      <c r="H10" s="24">
        <f t="shared" si="0"/>
        <v>13.9</v>
      </c>
      <c r="I10" s="14">
        <v>15</v>
      </c>
      <c r="J10" s="27">
        <f>I10*D10</f>
        <v>330</v>
      </c>
      <c r="L10" s="34">
        <v>330</v>
      </c>
      <c r="M10" s="34">
        <v>330</v>
      </c>
      <c r="N10" s="34">
        <v>330</v>
      </c>
      <c r="O10" s="33"/>
      <c r="P10" s="31">
        <f>I10*D10</f>
        <v>330</v>
      </c>
    </row>
    <row r="11" spans="1:16" s="3" customFormat="1" ht="23.25" customHeight="1" x14ac:dyDescent="0.25">
      <c r="A11" s="29">
        <v>4</v>
      </c>
      <c r="B11" s="15" t="s">
        <v>21</v>
      </c>
      <c r="C11" s="16" t="s">
        <v>14</v>
      </c>
      <c r="D11" s="17">
        <v>303</v>
      </c>
      <c r="E11" s="18">
        <v>10.7</v>
      </c>
      <c r="F11" s="18">
        <v>11.24</v>
      </c>
      <c r="G11" s="18">
        <v>11.77</v>
      </c>
      <c r="H11" s="25">
        <f t="shared" si="0"/>
        <v>10.7</v>
      </c>
      <c r="I11" s="14"/>
      <c r="J11" s="27">
        <f t="shared" si="1"/>
        <v>3242.1</v>
      </c>
      <c r="L11" s="34">
        <f t="shared" si="2"/>
        <v>3242.1</v>
      </c>
      <c r="M11" s="34">
        <f t="shared" si="3"/>
        <v>3405.7200000000003</v>
      </c>
      <c r="N11" s="34">
        <f t="shared" si="4"/>
        <v>3566.31</v>
      </c>
      <c r="O11" s="33"/>
      <c r="P11" s="30"/>
    </row>
    <row r="12" spans="1:16" s="3" customFormat="1" ht="25.5" customHeight="1" x14ac:dyDescent="0.25">
      <c r="A12" s="29">
        <v>5</v>
      </c>
      <c r="B12" s="15" t="s">
        <v>22</v>
      </c>
      <c r="C12" s="16" t="s">
        <v>14</v>
      </c>
      <c r="D12" s="17">
        <v>123</v>
      </c>
      <c r="E12" s="18">
        <v>25.5</v>
      </c>
      <c r="F12" s="18">
        <v>26.78</v>
      </c>
      <c r="G12" s="18">
        <v>28.05</v>
      </c>
      <c r="H12" s="25">
        <f t="shared" si="0"/>
        <v>25.5</v>
      </c>
      <c r="I12" s="14"/>
      <c r="J12" s="27">
        <f t="shared" si="1"/>
        <v>3136.5</v>
      </c>
      <c r="L12" s="34">
        <f t="shared" si="2"/>
        <v>3136.5</v>
      </c>
      <c r="M12" s="34">
        <f t="shared" si="3"/>
        <v>3293.94</v>
      </c>
      <c r="N12" s="34">
        <f t="shared" si="4"/>
        <v>3450.15</v>
      </c>
      <c r="O12" s="33"/>
      <c r="P12" s="30"/>
    </row>
    <row r="13" spans="1:16" s="3" customFormat="1" ht="25.5" customHeight="1" x14ac:dyDescent="0.25">
      <c r="A13" s="29">
        <v>6</v>
      </c>
      <c r="B13" s="15" t="s">
        <v>23</v>
      </c>
      <c r="C13" s="16" t="s">
        <v>14</v>
      </c>
      <c r="D13" s="17">
        <v>30</v>
      </c>
      <c r="E13" s="18">
        <v>71</v>
      </c>
      <c r="F13" s="18">
        <v>74.55</v>
      </c>
      <c r="G13" s="18">
        <v>78.099999999999994</v>
      </c>
      <c r="H13" s="25">
        <f t="shared" si="0"/>
        <v>71</v>
      </c>
      <c r="I13" s="14"/>
      <c r="J13" s="27">
        <f t="shared" si="1"/>
        <v>2130</v>
      </c>
      <c r="L13" s="34">
        <f t="shared" si="2"/>
        <v>2130</v>
      </c>
      <c r="M13" s="34">
        <f t="shared" si="3"/>
        <v>2236.5</v>
      </c>
      <c r="N13" s="34">
        <f t="shared" si="4"/>
        <v>2343</v>
      </c>
      <c r="O13" s="33"/>
      <c r="P13" s="30"/>
    </row>
    <row r="14" spans="1:16" s="3" customFormat="1" ht="25.5" customHeight="1" x14ac:dyDescent="0.25">
      <c r="A14" s="29">
        <v>7</v>
      </c>
      <c r="B14" s="15" t="s">
        <v>24</v>
      </c>
      <c r="C14" s="16" t="s">
        <v>25</v>
      </c>
      <c r="D14" s="17">
        <v>5</v>
      </c>
      <c r="E14" s="18">
        <v>108</v>
      </c>
      <c r="F14" s="18">
        <v>113.4</v>
      </c>
      <c r="G14" s="18">
        <v>118.8</v>
      </c>
      <c r="H14" s="25">
        <f t="shared" si="0"/>
        <v>108</v>
      </c>
      <c r="I14" s="14">
        <v>80</v>
      </c>
      <c r="J14" s="27">
        <f>I14*D14</f>
        <v>400</v>
      </c>
      <c r="L14" s="34">
        <v>400</v>
      </c>
      <c r="M14" s="34">
        <v>400</v>
      </c>
      <c r="N14" s="34">
        <v>400</v>
      </c>
      <c r="O14" s="33"/>
      <c r="P14" s="31">
        <f>I14*D14</f>
        <v>400</v>
      </c>
    </row>
    <row r="15" spans="1:16" s="3" customFormat="1" ht="25.5" customHeight="1" x14ac:dyDescent="0.25">
      <c r="A15" s="29">
        <v>8</v>
      </c>
      <c r="B15" s="19" t="s">
        <v>26</v>
      </c>
      <c r="C15" s="16" t="s">
        <v>14</v>
      </c>
      <c r="D15" s="17">
        <v>65</v>
      </c>
      <c r="E15" s="18">
        <v>27</v>
      </c>
      <c r="F15" s="18">
        <v>28.35</v>
      </c>
      <c r="G15" s="18">
        <v>29.7</v>
      </c>
      <c r="H15" s="25">
        <f t="shared" si="0"/>
        <v>27</v>
      </c>
      <c r="I15" s="6"/>
      <c r="J15" s="27">
        <f t="shared" si="1"/>
        <v>1755</v>
      </c>
      <c r="L15" s="34">
        <f t="shared" si="2"/>
        <v>1755</v>
      </c>
      <c r="M15" s="34">
        <f t="shared" si="3"/>
        <v>1842.75</v>
      </c>
      <c r="N15" s="34">
        <f t="shared" si="4"/>
        <v>1930.5</v>
      </c>
      <c r="O15" s="33"/>
      <c r="P15" s="30"/>
    </row>
    <row r="16" spans="1:16" s="3" customFormat="1" ht="25.5" customHeight="1" x14ac:dyDescent="0.25">
      <c r="A16" s="29">
        <v>9</v>
      </c>
      <c r="B16" s="15" t="s">
        <v>27</v>
      </c>
      <c r="C16" s="16" t="s">
        <v>14</v>
      </c>
      <c r="D16" s="17">
        <v>167</v>
      </c>
      <c r="E16" s="18">
        <v>49.5</v>
      </c>
      <c r="F16" s="18">
        <v>51.98</v>
      </c>
      <c r="G16" s="18">
        <v>54.45</v>
      </c>
      <c r="H16" s="25">
        <f t="shared" si="0"/>
        <v>49.5</v>
      </c>
      <c r="I16" s="6"/>
      <c r="J16" s="27">
        <f t="shared" si="1"/>
        <v>8266.5</v>
      </c>
      <c r="L16" s="34">
        <f t="shared" si="2"/>
        <v>8266.5</v>
      </c>
      <c r="M16" s="34">
        <f t="shared" si="3"/>
        <v>8680.66</v>
      </c>
      <c r="N16" s="34">
        <f t="shared" si="4"/>
        <v>9093.15</v>
      </c>
      <c r="O16" s="33"/>
      <c r="P16" s="30"/>
    </row>
    <row r="17" spans="1:16" s="3" customFormat="1" ht="21" customHeight="1" x14ac:dyDescent="0.25">
      <c r="A17" s="29">
        <v>10</v>
      </c>
      <c r="B17" s="15" t="s">
        <v>28</v>
      </c>
      <c r="C17" s="16" t="s">
        <v>29</v>
      </c>
      <c r="D17" s="17">
        <v>157</v>
      </c>
      <c r="E17" s="18">
        <v>29.5</v>
      </c>
      <c r="F17" s="18">
        <v>30.97</v>
      </c>
      <c r="G17" s="18">
        <v>32.450000000000003</v>
      </c>
      <c r="H17" s="25">
        <f t="shared" si="0"/>
        <v>29.5</v>
      </c>
      <c r="I17" s="14">
        <v>20</v>
      </c>
      <c r="J17" s="27">
        <f>I17*D17</f>
        <v>3140</v>
      </c>
      <c r="L17" s="34">
        <v>3140</v>
      </c>
      <c r="M17" s="34">
        <v>3140</v>
      </c>
      <c r="N17" s="34">
        <v>3140</v>
      </c>
      <c r="O17" s="33"/>
      <c r="P17" s="31">
        <f>I17*D17</f>
        <v>3140</v>
      </c>
    </row>
    <row r="18" spans="1:16" s="3" customFormat="1" ht="23.25" customHeight="1" x14ac:dyDescent="0.25">
      <c r="A18" s="29">
        <v>11</v>
      </c>
      <c r="B18" s="19" t="s">
        <v>30</v>
      </c>
      <c r="C18" s="16" t="s">
        <v>14</v>
      </c>
      <c r="D18" s="17">
        <v>174</v>
      </c>
      <c r="E18" s="18">
        <v>13.9</v>
      </c>
      <c r="F18" s="18">
        <v>14.6</v>
      </c>
      <c r="G18" s="18">
        <v>15.29</v>
      </c>
      <c r="H18" s="25">
        <f t="shared" si="0"/>
        <v>13.9</v>
      </c>
      <c r="I18" s="6"/>
      <c r="J18" s="27">
        <f t="shared" si="1"/>
        <v>2418.6</v>
      </c>
      <c r="L18" s="34">
        <f t="shared" si="2"/>
        <v>2418.6</v>
      </c>
      <c r="M18" s="34">
        <f t="shared" si="3"/>
        <v>2540.4</v>
      </c>
      <c r="N18" s="34">
        <f t="shared" si="4"/>
        <v>2660.46</v>
      </c>
      <c r="O18" s="33"/>
      <c r="P18" s="30"/>
    </row>
    <row r="19" spans="1:16" s="3" customFormat="1" ht="21" customHeight="1" x14ac:dyDescent="0.25">
      <c r="A19" s="29">
        <v>12</v>
      </c>
      <c r="B19" s="19" t="s">
        <v>31</v>
      </c>
      <c r="C19" s="16" t="s">
        <v>25</v>
      </c>
      <c r="D19" s="17">
        <v>20</v>
      </c>
      <c r="E19" s="18">
        <v>69</v>
      </c>
      <c r="F19" s="18">
        <v>72.45</v>
      </c>
      <c r="G19" s="18">
        <v>75.900000000000006</v>
      </c>
      <c r="H19" s="25">
        <f t="shared" si="0"/>
        <v>69</v>
      </c>
      <c r="I19" s="6"/>
      <c r="J19" s="27">
        <f t="shared" si="1"/>
        <v>1380</v>
      </c>
      <c r="L19" s="34">
        <f t="shared" si="2"/>
        <v>1380</v>
      </c>
      <c r="M19" s="34">
        <f t="shared" si="3"/>
        <v>1449</v>
      </c>
      <c r="N19" s="34">
        <f t="shared" si="4"/>
        <v>1518</v>
      </c>
      <c r="O19" s="33"/>
      <c r="P19" s="30"/>
    </row>
    <row r="20" spans="1:16" s="3" customFormat="1" ht="23.25" customHeight="1" x14ac:dyDescent="0.25">
      <c r="A20" s="29">
        <v>13</v>
      </c>
      <c r="B20" s="20" t="s">
        <v>35</v>
      </c>
      <c r="C20" s="21" t="s">
        <v>14</v>
      </c>
      <c r="D20" s="22">
        <v>12</v>
      </c>
      <c r="E20" s="23">
        <v>285</v>
      </c>
      <c r="F20" s="23">
        <v>299.25</v>
      </c>
      <c r="G20" s="23">
        <v>313.5</v>
      </c>
      <c r="H20" s="25">
        <f t="shared" si="0"/>
        <v>285</v>
      </c>
      <c r="I20" s="6"/>
      <c r="J20" s="27">
        <f t="shared" si="1"/>
        <v>3420</v>
      </c>
      <c r="L20" s="34">
        <f t="shared" si="2"/>
        <v>3420</v>
      </c>
      <c r="M20" s="34">
        <f t="shared" si="3"/>
        <v>3591</v>
      </c>
      <c r="N20" s="34">
        <f t="shared" si="4"/>
        <v>3762</v>
      </c>
      <c r="O20" s="33"/>
      <c r="P20" s="30"/>
    </row>
    <row r="21" spans="1:16" ht="20.25" customHeight="1" thickBot="1" x14ac:dyDescent="0.3">
      <c r="A21" s="37" t="s">
        <v>0</v>
      </c>
      <c r="B21" s="38"/>
      <c r="C21" s="38"/>
      <c r="D21" s="38"/>
      <c r="E21" s="38"/>
      <c r="F21" s="38"/>
      <c r="G21" s="38"/>
      <c r="H21" s="38"/>
      <c r="I21" s="38"/>
      <c r="J21" s="28">
        <f>SUM(J8:J20)</f>
        <v>47348.7</v>
      </c>
      <c r="L21" s="36">
        <f>SUM(L8:L20)</f>
        <v>47348.7</v>
      </c>
      <c r="M21" s="36">
        <f t="shared" ref="M21:N21" si="5">SUM(M8:M20)</f>
        <v>49532.71</v>
      </c>
      <c r="N21" s="36">
        <f t="shared" si="5"/>
        <v>51696.57</v>
      </c>
      <c r="O21" s="35"/>
    </row>
    <row r="22" spans="1:16" ht="15.75" x14ac:dyDescent="0.25">
      <c r="A22" s="8"/>
      <c r="B22" s="8"/>
      <c r="C22" s="7"/>
      <c r="D22" s="7"/>
      <c r="E22" s="7"/>
      <c r="F22" s="7"/>
      <c r="G22" s="7"/>
      <c r="H22" s="7"/>
      <c r="I22" s="7"/>
      <c r="J22" s="9"/>
      <c r="L22" s="32"/>
      <c r="M22" s="32"/>
      <c r="N22" s="32"/>
      <c r="O22" s="32"/>
    </row>
    <row r="23" spans="1:16" ht="109.5" customHeight="1" x14ac:dyDescent="0.25">
      <c r="A23" s="39" t="s">
        <v>36</v>
      </c>
      <c r="B23" s="39"/>
      <c r="C23" s="39"/>
      <c r="D23" s="39"/>
      <c r="E23" s="39"/>
      <c r="F23" s="39"/>
      <c r="G23" s="39"/>
      <c r="H23" s="39"/>
      <c r="I23" s="39"/>
      <c r="J23" s="39"/>
    </row>
    <row r="24" spans="1:16" ht="21" customHeight="1" x14ac:dyDescent="0.25">
      <c r="A24" s="39" t="s">
        <v>37</v>
      </c>
      <c r="B24" s="41"/>
      <c r="C24" s="41"/>
      <c r="D24" s="41"/>
      <c r="E24" s="41"/>
      <c r="F24" s="41"/>
      <c r="G24" s="41"/>
      <c r="H24" s="41"/>
      <c r="I24" s="41"/>
      <c r="J24" s="41"/>
    </row>
    <row r="25" spans="1:16" ht="16.5" customHeight="1" x14ac:dyDescent="0.25">
      <c r="A25" s="42" t="s">
        <v>10</v>
      </c>
      <c r="B25" s="43"/>
      <c r="C25" s="43"/>
      <c r="D25" s="43"/>
      <c r="E25" s="43"/>
      <c r="F25" s="43"/>
      <c r="G25" s="43"/>
      <c r="H25" s="43"/>
      <c r="I25" s="43"/>
      <c r="J25" s="43"/>
    </row>
    <row r="26" spans="1:16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6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6" x14ac:dyDescent="0.25">
      <c r="A28" s="11"/>
      <c r="B28" s="10"/>
      <c r="C28" s="12"/>
      <c r="D28" s="10"/>
      <c r="E28" s="10"/>
      <c r="F28" s="10"/>
      <c r="G28" s="10"/>
      <c r="H28" s="13"/>
      <c r="I28" s="13"/>
      <c r="J28" s="10"/>
    </row>
    <row r="29" spans="1:16" x14ac:dyDescent="0.25">
      <c r="A29" s="11"/>
      <c r="B29" s="10"/>
      <c r="C29" s="12"/>
      <c r="D29" s="10"/>
      <c r="E29" s="10"/>
      <c r="F29" s="10"/>
      <c r="G29" s="10"/>
      <c r="H29" s="10"/>
      <c r="I29" s="10"/>
      <c r="J29" s="10"/>
    </row>
  </sheetData>
  <mergeCells count="19">
    <mergeCell ref="A1:J1"/>
    <mergeCell ref="A2:J2"/>
    <mergeCell ref="A3:J3"/>
    <mergeCell ref="C4:J4"/>
    <mergeCell ref="A4:B4"/>
    <mergeCell ref="C5:J5"/>
    <mergeCell ref="A6:A7"/>
    <mergeCell ref="B6:B7"/>
    <mergeCell ref="C6:C7"/>
    <mergeCell ref="D6:D7"/>
    <mergeCell ref="I6:I7"/>
    <mergeCell ref="H6:H7"/>
    <mergeCell ref="J6:J7"/>
    <mergeCell ref="A5:B5"/>
    <mergeCell ref="A21:I21"/>
    <mergeCell ref="A23:J23"/>
    <mergeCell ref="E6:G6"/>
    <mergeCell ref="A24:J24"/>
    <mergeCell ref="A25:J25"/>
  </mergeCells>
  <pageMargins left="0.31496062992125984" right="0.31496062992125984" top="0.74803149606299213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topLeftCell="A7" workbookViewId="0">
      <pane xSplit="7" ySplit="3" topLeftCell="H10" activePane="bottomRight" state="frozen"/>
      <selection activeCell="A7" sqref="A7"/>
      <selection pane="topRight" activeCell="H7" sqref="H7"/>
      <selection pane="bottomLeft" activeCell="A10" sqref="A10"/>
      <selection pane="bottomRight" activeCell="C16" sqref="C16:C17"/>
    </sheetView>
  </sheetViews>
  <sheetFormatPr defaultRowHeight="15" x14ac:dyDescent="0.25"/>
  <cols>
    <col min="1" max="1" width="6.28515625" style="2" customWidth="1"/>
    <col min="2" max="2" width="38.85546875" style="1" customWidth="1"/>
    <col min="3" max="3" width="9.42578125" style="4" customWidth="1"/>
    <col min="4" max="4" width="15.5703125" style="1" customWidth="1"/>
    <col min="5" max="5" width="21.140625" style="1" customWidth="1"/>
    <col min="6" max="6" width="20.5703125" style="1" customWidth="1"/>
    <col min="7" max="7" width="19.28515625" style="1" customWidth="1"/>
    <col min="8" max="8" width="21.42578125" style="1" customWidth="1"/>
    <col min="9" max="9" width="25.5703125" style="1" customWidth="1"/>
    <col min="10" max="10" width="21.140625" style="1" customWidth="1"/>
    <col min="11" max="11" width="11.28515625" style="1" bestFit="1" customWidth="1"/>
    <col min="12" max="14" width="12" style="1" customWidth="1"/>
    <col min="15" max="15" width="3.5703125" style="1" customWidth="1"/>
    <col min="16" max="16" width="9.140625" style="32"/>
    <col min="17" max="17" width="2.85546875" style="1" customWidth="1"/>
    <col min="18" max="16384" width="9.140625" style="1"/>
  </cols>
  <sheetData>
    <row r="1" spans="1:16" s="3" customFormat="1" ht="23.25" customHeight="1" x14ac:dyDescent="0.25">
      <c r="A1" s="53" t="s">
        <v>3</v>
      </c>
      <c r="B1" s="54"/>
      <c r="C1" s="54"/>
      <c r="D1" s="54"/>
      <c r="E1" s="54"/>
      <c r="F1" s="54"/>
      <c r="G1" s="54"/>
      <c r="H1" s="54"/>
      <c r="I1" s="54"/>
      <c r="J1" s="54"/>
      <c r="P1" s="30"/>
    </row>
    <row r="2" spans="1:16" s="3" customFormat="1" ht="27" customHeight="1" x14ac:dyDescent="0.25">
      <c r="A2" s="55" t="s">
        <v>16</v>
      </c>
      <c r="B2" s="56"/>
      <c r="C2" s="56"/>
      <c r="D2" s="56"/>
      <c r="E2" s="56"/>
      <c r="F2" s="56"/>
      <c r="G2" s="56"/>
      <c r="H2" s="56"/>
      <c r="I2" s="56"/>
      <c r="J2" s="56"/>
      <c r="P2" s="30"/>
    </row>
    <row r="3" spans="1:16" s="3" customFormat="1" ht="24" customHeight="1" thickBot="1" x14ac:dyDescent="0.3">
      <c r="A3" s="57" t="s">
        <v>17</v>
      </c>
      <c r="B3" s="58"/>
      <c r="C3" s="58"/>
      <c r="D3" s="58"/>
      <c r="E3" s="58"/>
      <c r="F3" s="58"/>
      <c r="G3" s="58"/>
      <c r="H3" s="58"/>
      <c r="I3" s="58"/>
      <c r="J3" s="58"/>
      <c r="P3" s="30"/>
    </row>
    <row r="4" spans="1:16" ht="54.95" customHeight="1" x14ac:dyDescent="0.25">
      <c r="A4" s="61" t="s">
        <v>5</v>
      </c>
      <c r="B4" s="62"/>
      <c r="C4" s="59" t="s">
        <v>6</v>
      </c>
      <c r="D4" s="59"/>
      <c r="E4" s="59"/>
      <c r="F4" s="59"/>
      <c r="G4" s="59"/>
      <c r="H4" s="59"/>
      <c r="I4" s="59"/>
      <c r="J4" s="60"/>
    </row>
    <row r="5" spans="1:16" ht="90.75" customHeight="1" x14ac:dyDescent="0.25">
      <c r="A5" s="51" t="s">
        <v>4</v>
      </c>
      <c r="B5" s="52"/>
      <c r="C5" s="44" t="s">
        <v>15</v>
      </c>
      <c r="D5" s="45"/>
      <c r="E5" s="45"/>
      <c r="F5" s="45"/>
      <c r="G5" s="45"/>
      <c r="H5" s="45"/>
      <c r="I5" s="45"/>
      <c r="J5" s="46"/>
    </row>
    <row r="6" spans="1:16" ht="38.25" customHeight="1" x14ac:dyDescent="0.25">
      <c r="A6" s="47" t="s">
        <v>1</v>
      </c>
      <c r="B6" s="48" t="s">
        <v>7</v>
      </c>
      <c r="C6" s="48" t="s">
        <v>8</v>
      </c>
      <c r="D6" s="48" t="s">
        <v>9</v>
      </c>
      <c r="E6" s="40" t="s">
        <v>2</v>
      </c>
      <c r="F6" s="40"/>
      <c r="G6" s="40"/>
      <c r="H6" s="49" t="s">
        <v>12</v>
      </c>
      <c r="I6" s="49" t="s">
        <v>11</v>
      </c>
      <c r="J6" s="50" t="s">
        <v>13</v>
      </c>
    </row>
    <row r="7" spans="1:16" s="3" customFormat="1" ht="90.75" customHeight="1" x14ac:dyDescent="0.25">
      <c r="A7" s="47"/>
      <c r="B7" s="48"/>
      <c r="C7" s="48"/>
      <c r="D7" s="48"/>
      <c r="E7" s="26" t="s">
        <v>32</v>
      </c>
      <c r="F7" s="26" t="s">
        <v>33</v>
      </c>
      <c r="G7" s="26" t="s">
        <v>34</v>
      </c>
      <c r="H7" s="49"/>
      <c r="I7" s="49"/>
      <c r="J7" s="50"/>
      <c r="L7" s="33"/>
      <c r="M7" s="33"/>
      <c r="N7" s="33"/>
      <c r="O7" s="33"/>
      <c r="P7" s="30"/>
    </row>
    <row r="8" spans="1:16" s="3" customFormat="1" ht="37.5" customHeight="1" x14ac:dyDescent="0.25">
      <c r="A8" s="29">
        <v>1</v>
      </c>
      <c r="B8" s="15" t="s">
        <v>18</v>
      </c>
      <c r="C8" s="16" t="s">
        <v>14</v>
      </c>
      <c r="D8" s="17">
        <v>1248</v>
      </c>
      <c r="E8" s="18">
        <v>13.5</v>
      </c>
      <c r="F8" s="18">
        <v>14.18</v>
      </c>
      <c r="G8" s="18">
        <v>14.85</v>
      </c>
      <c r="H8" s="24">
        <f t="shared" ref="H8:H20" si="0">E8</f>
        <v>13.5</v>
      </c>
      <c r="I8" s="5"/>
      <c r="J8" s="27">
        <f>H8*D8</f>
        <v>16848</v>
      </c>
      <c r="L8" s="34"/>
      <c r="M8" s="34"/>
      <c r="N8" s="34"/>
      <c r="O8" s="33"/>
      <c r="P8" s="30"/>
    </row>
    <row r="9" spans="1:16" s="3" customFormat="1" ht="18" customHeight="1" x14ac:dyDescent="0.25">
      <c r="A9" s="29">
        <v>2</v>
      </c>
      <c r="B9" s="15" t="s">
        <v>19</v>
      </c>
      <c r="C9" s="16" t="s">
        <v>14</v>
      </c>
      <c r="D9" s="17">
        <v>147</v>
      </c>
      <c r="E9" s="18">
        <v>6</v>
      </c>
      <c r="F9" s="18">
        <v>6.3</v>
      </c>
      <c r="G9" s="18">
        <v>6.6</v>
      </c>
      <c r="H9" s="24">
        <f t="shared" si="0"/>
        <v>6</v>
      </c>
      <c r="I9" s="6"/>
      <c r="J9" s="27">
        <f t="shared" ref="J9:J20" si="1">H9*D9</f>
        <v>882</v>
      </c>
      <c r="L9" s="34"/>
      <c r="M9" s="34"/>
      <c r="N9" s="34"/>
      <c r="O9" s="33"/>
      <c r="P9" s="30"/>
    </row>
    <row r="10" spans="1:16" s="3" customFormat="1" ht="20.25" customHeight="1" x14ac:dyDescent="0.25">
      <c r="A10" s="29">
        <v>3</v>
      </c>
      <c r="B10" s="15" t="s">
        <v>20</v>
      </c>
      <c r="C10" s="16" t="s">
        <v>14</v>
      </c>
      <c r="D10" s="17">
        <v>22</v>
      </c>
      <c r="E10" s="18">
        <v>13.9</v>
      </c>
      <c r="F10" s="18">
        <v>14.6</v>
      </c>
      <c r="G10" s="18">
        <v>15.29</v>
      </c>
      <c r="H10" s="24">
        <f t="shared" si="0"/>
        <v>13.9</v>
      </c>
      <c r="I10" s="14">
        <v>15</v>
      </c>
      <c r="J10" s="27">
        <f>I10*D10</f>
        <v>330</v>
      </c>
      <c r="L10" s="34"/>
      <c r="M10" s="34"/>
      <c r="N10" s="34"/>
      <c r="O10" s="33"/>
      <c r="P10" s="31"/>
    </row>
    <row r="11" spans="1:16" s="3" customFormat="1" ht="23.25" customHeight="1" x14ac:dyDescent="0.25">
      <c r="A11" s="29">
        <v>4</v>
      </c>
      <c r="B11" s="15" t="s">
        <v>21</v>
      </c>
      <c r="C11" s="16" t="s">
        <v>14</v>
      </c>
      <c r="D11" s="17">
        <v>303</v>
      </c>
      <c r="E11" s="18">
        <v>10.7</v>
      </c>
      <c r="F11" s="18">
        <v>11.24</v>
      </c>
      <c r="G11" s="18">
        <v>11.77</v>
      </c>
      <c r="H11" s="25">
        <f t="shared" si="0"/>
        <v>10.7</v>
      </c>
      <c r="I11" s="14"/>
      <c r="J11" s="27">
        <f t="shared" si="1"/>
        <v>3242.1</v>
      </c>
      <c r="L11" s="34"/>
      <c r="M11" s="34"/>
      <c r="N11" s="34"/>
      <c r="O11" s="33"/>
      <c r="P11" s="30"/>
    </row>
    <row r="12" spans="1:16" s="3" customFormat="1" ht="25.5" customHeight="1" x14ac:dyDescent="0.25">
      <c r="A12" s="29">
        <v>5</v>
      </c>
      <c r="B12" s="15" t="s">
        <v>22</v>
      </c>
      <c r="C12" s="16" t="s">
        <v>14</v>
      </c>
      <c r="D12" s="17">
        <v>123</v>
      </c>
      <c r="E12" s="18">
        <v>25.5</v>
      </c>
      <c r="F12" s="18">
        <v>26.78</v>
      </c>
      <c r="G12" s="18">
        <v>28.05</v>
      </c>
      <c r="H12" s="25">
        <f t="shared" si="0"/>
        <v>25.5</v>
      </c>
      <c r="I12" s="14"/>
      <c r="J12" s="27">
        <f t="shared" si="1"/>
        <v>3136.5</v>
      </c>
      <c r="L12" s="34"/>
      <c r="M12" s="34"/>
      <c r="N12" s="34"/>
      <c r="O12" s="33"/>
      <c r="P12" s="30"/>
    </row>
    <row r="13" spans="1:16" s="3" customFormat="1" ht="25.5" customHeight="1" x14ac:dyDescent="0.25">
      <c r="A13" s="29">
        <v>6</v>
      </c>
      <c r="B13" s="15" t="s">
        <v>23</v>
      </c>
      <c r="C13" s="16" t="s">
        <v>14</v>
      </c>
      <c r="D13" s="17">
        <v>30</v>
      </c>
      <c r="E13" s="18">
        <v>71</v>
      </c>
      <c r="F13" s="18">
        <v>74.55</v>
      </c>
      <c r="G13" s="18">
        <v>78.099999999999994</v>
      </c>
      <c r="H13" s="25">
        <f t="shared" si="0"/>
        <v>71</v>
      </c>
      <c r="I13" s="14"/>
      <c r="J13" s="27">
        <f t="shared" si="1"/>
        <v>2130</v>
      </c>
      <c r="L13" s="34"/>
      <c r="M13" s="34"/>
      <c r="N13" s="34"/>
      <c r="O13" s="33"/>
      <c r="P13" s="30"/>
    </row>
    <row r="14" spans="1:16" s="3" customFormat="1" ht="25.5" customHeight="1" x14ac:dyDescent="0.25">
      <c r="A14" s="29">
        <v>7</v>
      </c>
      <c r="B14" s="15" t="s">
        <v>24</v>
      </c>
      <c r="C14" s="16" t="s">
        <v>25</v>
      </c>
      <c r="D14" s="17">
        <v>5</v>
      </c>
      <c r="E14" s="18">
        <v>108</v>
      </c>
      <c r="F14" s="18">
        <v>113.4</v>
      </c>
      <c r="G14" s="18">
        <v>118.8</v>
      </c>
      <c r="H14" s="25">
        <f t="shared" si="0"/>
        <v>108</v>
      </c>
      <c r="I14" s="14">
        <v>80</v>
      </c>
      <c r="J14" s="27">
        <f>I14*D14</f>
        <v>400</v>
      </c>
      <c r="L14" s="34"/>
      <c r="M14" s="34"/>
      <c r="N14" s="34"/>
      <c r="O14" s="33"/>
      <c r="P14" s="31"/>
    </row>
    <row r="15" spans="1:16" s="3" customFormat="1" ht="25.5" customHeight="1" x14ac:dyDescent="0.25">
      <c r="A15" s="29">
        <v>8</v>
      </c>
      <c r="B15" s="19" t="s">
        <v>26</v>
      </c>
      <c r="C15" s="16" t="s">
        <v>14</v>
      </c>
      <c r="D15" s="17">
        <v>65</v>
      </c>
      <c r="E15" s="18">
        <v>27</v>
      </c>
      <c r="F15" s="18">
        <v>28.35</v>
      </c>
      <c r="G15" s="18">
        <v>29.7</v>
      </c>
      <c r="H15" s="25">
        <f t="shared" si="0"/>
        <v>27</v>
      </c>
      <c r="I15" s="6"/>
      <c r="J15" s="27">
        <f t="shared" si="1"/>
        <v>1755</v>
      </c>
      <c r="L15" s="34"/>
      <c r="M15" s="34"/>
      <c r="N15" s="34"/>
      <c r="O15" s="33"/>
      <c r="P15" s="30"/>
    </row>
    <row r="16" spans="1:16" s="3" customFormat="1" ht="25.5" customHeight="1" x14ac:dyDescent="0.25">
      <c r="A16" s="29">
        <v>9</v>
      </c>
      <c r="B16" s="15" t="s">
        <v>27</v>
      </c>
      <c r="C16" s="16" t="s">
        <v>14</v>
      </c>
      <c r="D16" s="17">
        <v>167</v>
      </c>
      <c r="E16" s="18">
        <v>49.5</v>
      </c>
      <c r="F16" s="18">
        <v>51.98</v>
      </c>
      <c r="G16" s="18">
        <v>54.45</v>
      </c>
      <c r="H16" s="25">
        <f t="shared" si="0"/>
        <v>49.5</v>
      </c>
      <c r="I16" s="6"/>
      <c r="J16" s="27">
        <f t="shared" si="1"/>
        <v>8266.5</v>
      </c>
      <c r="L16" s="34"/>
      <c r="M16" s="34"/>
      <c r="N16" s="34"/>
      <c r="O16" s="33"/>
      <c r="P16" s="30"/>
    </row>
    <row r="17" spans="1:18" s="3" customFormat="1" ht="21" customHeight="1" x14ac:dyDescent="0.25">
      <c r="A17" s="29">
        <v>10</v>
      </c>
      <c r="B17" s="15" t="s">
        <v>28</v>
      </c>
      <c r="C17" s="16" t="s">
        <v>14</v>
      </c>
      <c r="D17" s="17">
        <v>157</v>
      </c>
      <c r="E17" s="18">
        <v>29.5</v>
      </c>
      <c r="F17" s="18">
        <v>30.97</v>
      </c>
      <c r="G17" s="18">
        <v>32.450000000000003</v>
      </c>
      <c r="H17" s="25">
        <f t="shared" si="0"/>
        <v>29.5</v>
      </c>
      <c r="I17" s="14">
        <v>20</v>
      </c>
      <c r="J17" s="27">
        <f>I17*D17</f>
        <v>3140</v>
      </c>
      <c r="L17" s="34"/>
      <c r="M17" s="34"/>
      <c r="N17" s="34"/>
      <c r="O17" s="33"/>
      <c r="P17" s="31"/>
    </row>
    <row r="18" spans="1:18" s="3" customFormat="1" ht="23.25" customHeight="1" x14ac:dyDescent="0.25">
      <c r="A18" s="29">
        <v>11</v>
      </c>
      <c r="B18" s="19" t="s">
        <v>30</v>
      </c>
      <c r="C18" s="16" t="s">
        <v>14</v>
      </c>
      <c r="D18" s="17">
        <v>174</v>
      </c>
      <c r="E18" s="18">
        <v>13.9</v>
      </c>
      <c r="F18" s="18">
        <v>14.6</v>
      </c>
      <c r="G18" s="18">
        <v>15.29</v>
      </c>
      <c r="H18" s="25">
        <f t="shared" si="0"/>
        <v>13.9</v>
      </c>
      <c r="I18" s="6"/>
      <c r="J18" s="27">
        <f t="shared" si="1"/>
        <v>2418.6</v>
      </c>
      <c r="L18" s="34"/>
      <c r="M18" s="34"/>
      <c r="N18" s="34"/>
      <c r="O18" s="33"/>
      <c r="P18" s="30"/>
    </row>
    <row r="19" spans="1:18" s="3" customFormat="1" ht="21" customHeight="1" x14ac:dyDescent="0.25">
      <c r="A19" s="29">
        <v>12</v>
      </c>
      <c r="B19" s="19" t="s">
        <v>38</v>
      </c>
      <c r="C19" s="16" t="s">
        <v>39</v>
      </c>
      <c r="D19" s="17">
        <v>2</v>
      </c>
      <c r="E19" s="18">
        <v>690</v>
      </c>
      <c r="F19" s="18">
        <v>724.5</v>
      </c>
      <c r="G19" s="18">
        <v>759</v>
      </c>
      <c r="H19" s="25">
        <f t="shared" si="0"/>
        <v>690</v>
      </c>
      <c r="I19" s="6"/>
      <c r="J19" s="27">
        <f t="shared" si="1"/>
        <v>1380</v>
      </c>
      <c r="L19" s="34"/>
      <c r="M19" s="34"/>
      <c r="N19" s="34"/>
      <c r="O19" s="33"/>
      <c r="P19" s="30"/>
    </row>
    <row r="20" spans="1:18" s="3" customFormat="1" ht="23.25" customHeight="1" x14ac:dyDescent="0.25">
      <c r="A20" s="29">
        <v>13</v>
      </c>
      <c r="B20" s="20" t="s">
        <v>35</v>
      </c>
      <c r="C20" s="21" t="s">
        <v>14</v>
      </c>
      <c r="D20" s="22">
        <v>12</v>
      </c>
      <c r="E20" s="23">
        <v>285</v>
      </c>
      <c r="F20" s="23">
        <v>299.25</v>
      </c>
      <c r="G20" s="23">
        <v>313.5</v>
      </c>
      <c r="H20" s="25">
        <f t="shared" si="0"/>
        <v>285</v>
      </c>
      <c r="I20" s="6"/>
      <c r="J20" s="27">
        <f t="shared" si="1"/>
        <v>3420</v>
      </c>
      <c r="L20" s="34"/>
      <c r="M20" s="34"/>
      <c r="N20" s="34"/>
      <c r="O20" s="33"/>
      <c r="P20" s="30"/>
    </row>
    <row r="21" spans="1:18" ht="20.25" customHeight="1" thickBot="1" x14ac:dyDescent="0.3">
      <c r="A21" s="37" t="s">
        <v>0</v>
      </c>
      <c r="B21" s="38"/>
      <c r="C21" s="38"/>
      <c r="D21" s="38"/>
      <c r="E21" s="38"/>
      <c r="F21" s="38"/>
      <c r="G21" s="38"/>
      <c r="H21" s="38"/>
      <c r="I21" s="38"/>
      <c r="J21" s="28">
        <f>SUM(J8:J20)</f>
        <v>47348.7</v>
      </c>
      <c r="L21" s="36"/>
      <c r="M21" s="36"/>
      <c r="N21" s="36"/>
      <c r="O21" s="35"/>
      <c r="R21" s="3"/>
    </row>
    <row r="22" spans="1:18" ht="15.75" x14ac:dyDescent="0.25">
      <c r="A22" s="8"/>
      <c r="B22" s="8"/>
      <c r="C22" s="7"/>
      <c r="D22" s="7"/>
      <c r="E22" s="7"/>
      <c r="F22" s="7"/>
      <c r="G22" s="7"/>
      <c r="H22" s="7"/>
      <c r="I22" s="7"/>
      <c r="J22" s="9"/>
      <c r="L22" s="32"/>
      <c r="M22" s="32"/>
      <c r="N22" s="32"/>
      <c r="O22" s="32"/>
    </row>
    <row r="23" spans="1:18" ht="109.5" customHeight="1" x14ac:dyDescent="0.25">
      <c r="A23" s="39" t="s">
        <v>36</v>
      </c>
      <c r="B23" s="39"/>
      <c r="C23" s="39"/>
      <c r="D23" s="39"/>
      <c r="E23" s="39"/>
      <c r="F23" s="39"/>
      <c r="G23" s="39"/>
      <c r="H23" s="39"/>
      <c r="I23" s="39"/>
      <c r="J23" s="39"/>
    </row>
    <row r="24" spans="1:18" ht="21" customHeight="1" x14ac:dyDescent="0.25">
      <c r="A24" s="39" t="s">
        <v>37</v>
      </c>
      <c r="B24" s="41"/>
      <c r="C24" s="41"/>
      <c r="D24" s="41"/>
      <c r="E24" s="41"/>
      <c r="F24" s="41"/>
      <c r="G24" s="41"/>
      <c r="H24" s="41"/>
      <c r="I24" s="41"/>
      <c r="J24" s="41"/>
    </row>
    <row r="25" spans="1:18" ht="16.5" customHeight="1" x14ac:dyDescent="0.25">
      <c r="A25" s="42" t="s">
        <v>10</v>
      </c>
      <c r="B25" s="43"/>
      <c r="C25" s="43"/>
      <c r="D25" s="43"/>
      <c r="E25" s="43"/>
      <c r="F25" s="43"/>
      <c r="G25" s="43"/>
      <c r="H25" s="43"/>
      <c r="I25" s="43"/>
      <c r="J25" s="43"/>
    </row>
    <row r="26" spans="1:18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8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8" x14ac:dyDescent="0.25">
      <c r="A28" s="11"/>
      <c r="B28" s="10"/>
      <c r="C28" s="12"/>
      <c r="D28" s="10"/>
      <c r="E28" s="10"/>
      <c r="F28" s="10"/>
      <c r="G28" s="10"/>
      <c r="H28" s="13"/>
      <c r="I28" s="13"/>
      <c r="J28" s="10"/>
    </row>
    <row r="29" spans="1:18" x14ac:dyDescent="0.25">
      <c r="A29" s="11"/>
      <c r="B29" s="10"/>
      <c r="C29" s="12"/>
      <c r="D29" s="10"/>
      <c r="E29" s="10"/>
      <c r="F29" s="10"/>
      <c r="G29" s="10"/>
      <c r="H29" s="10"/>
      <c r="I29" s="10"/>
      <c r="J29" s="10"/>
    </row>
  </sheetData>
  <mergeCells count="19">
    <mergeCell ref="A5:B5"/>
    <mergeCell ref="C5:J5"/>
    <mergeCell ref="A1:J1"/>
    <mergeCell ref="A2:J2"/>
    <mergeCell ref="A3:J3"/>
    <mergeCell ref="A4:B4"/>
    <mergeCell ref="C4:J4"/>
    <mergeCell ref="A25:J25"/>
    <mergeCell ref="A6:A7"/>
    <mergeCell ref="B6:B7"/>
    <mergeCell ref="C6:C7"/>
    <mergeCell ref="D6:D7"/>
    <mergeCell ref="E6:G6"/>
    <mergeCell ref="H6:H7"/>
    <mergeCell ref="I6:I7"/>
    <mergeCell ref="J6:J7"/>
    <mergeCell ref="A21:I21"/>
    <mergeCell ref="A23:J23"/>
    <mergeCell ref="A24:J24"/>
  </mergeCells>
  <pageMargins left="0.17" right="0.17" top="0.25" bottom="0.23" header="0.17" footer="0.17"/>
  <pageSetup paperSize="9" scale="7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</vt:lpstr>
      <vt:lpstr>Лист1</vt:lpstr>
      <vt:lpstr>НМЦК!Область_печати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Стрельцов Алексей Викторович</dc:creator>
  <cp:lastModifiedBy>Тапхаев Алексей Сергеевич</cp:lastModifiedBy>
  <cp:lastPrinted>2026-05-28T09:53:07Z</cp:lastPrinted>
  <dcterms:created xsi:type="dcterms:W3CDTF">2020-10-22T09:54:47Z</dcterms:created>
  <dcterms:modified xsi:type="dcterms:W3CDTF">2026-05-28T10:54:08Z</dcterms:modified>
</cp:coreProperties>
</file>