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КП" sheetId="25" r:id="rId1"/>
    <sheet name="Приказ" sheetId="26" r:id="rId2"/>
  </sheets>
  <calcPr calcId="124519"/>
</workbook>
</file>

<file path=xl/calcChain.xml><?xml version="1.0" encoding="utf-8"?>
<calcChain xmlns="http://schemas.openxmlformats.org/spreadsheetml/2006/main">
  <c r="M4" i="25"/>
  <c r="M5" s="1"/>
  <c r="K4"/>
  <c r="L4" s="1"/>
  <c r="I4"/>
  <c r="D5" i="26"/>
  <c r="M4"/>
  <c r="K4"/>
  <c r="L4" s="1"/>
  <c r="I4"/>
  <c r="M5" l="1"/>
</calcChain>
</file>

<file path=xl/sharedStrings.xml><?xml version="1.0" encoding="utf-8"?>
<sst xmlns="http://schemas.openxmlformats.org/spreadsheetml/2006/main" count="34" uniqueCount="20">
  <si>
    <t>№пп</t>
  </si>
  <si>
    <t>наименование ТРУ</t>
  </si>
  <si>
    <t>ед.изм.</t>
  </si>
  <si>
    <t>кол-во</t>
  </si>
  <si>
    <t>средняя цена за ед.</t>
  </si>
  <si>
    <t>средняя цена за ед.с округл.</t>
  </si>
  <si>
    <t>НМЦК с округл.</t>
  </si>
  <si>
    <t>кол-во значений</t>
  </si>
  <si>
    <t>Ω</t>
  </si>
  <si>
    <t xml:space="preserve">Предложение </t>
  </si>
  <si>
    <t>итого</t>
  </si>
  <si>
    <t>Предложение</t>
  </si>
  <si>
    <t>Оказание услуг по обеспечению охраны объектов Тарского филиала ФГБОУ ВО Омский ГАУ (круглосуточный пост)</t>
  </si>
  <si>
    <t>коэф.вариации v</t>
  </si>
  <si>
    <r>
      <t xml:space="preserve"> </t>
    </r>
    <r>
      <rPr>
        <b/>
        <sz val="9"/>
        <rFont val="Times New Roman"/>
        <family val="1"/>
        <charset val="204"/>
      </rPr>
      <t>Приложение № 3 к заявке на определение поставщика по                                                                                                                                                                                                                    поставке товара способом проведения аукциона в электронной форме.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                                          Расчет НМЦК методом сопоставимых рыночных цен</t>
    </r>
  </si>
  <si>
    <t>Человеко-час (чел.ч)</t>
  </si>
  <si>
    <t>усл.ед</t>
  </si>
  <si>
    <t xml:space="preserve"> Расчет НМЦК методом сопоставимых рыночных цен</t>
  </si>
  <si>
    <t>№ п/п</t>
  </si>
  <si>
    <t>Оказание услуги по художественному оформлению воздушными гелиевыми шарами актового зала Университетского колледжа агробизнеса ФГБОУ ВО Омский ГАУ для проведения Торжественного вручения дипломов выпускникам - 2026 «От диплома  к вершинам профессии»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</si>
</sst>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000"/>
  </numFmts>
  <fonts count="5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/>
    <xf numFmtId="164" fontId="3" fillId="2" borderId="1" xfId="0" applyNumberFormat="1" applyFont="1" applyFill="1" applyBorder="1"/>
    <xf numFmtId="2" fontId="3" fillId="2" borderId="1" xfId="0" applyNumberFormat="1" applyFont="1" applyFill="1" applyBorder="1"/>
    <xf numFmtId="0" fontId="3" fillId="0" borderId="1" xfId="0" applyFont="1" applyFill="1" applyBorder="1"/>
    <xf numFmtId="2" fontId="3" fillId="0" borderId="1" xfId="0" applyNumberFormat="1" applyFont="1" applyBorder="1"/>
    <xf numFmtId="43" fontId="3" fillId="0" borderId="1" xfId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tabSelected="1" view="pageBreakPreview" zoomScale="140" zoomScaleNormal="85" zoomScaleSheetLayoutView="140" workbookViewId="0">
      <selection activeCell="K4" sqref="K4"/>
    </sheetView>
  </sheetViews>
  <sheetFormatPr defaultColWidth="8.85546875" defaultRowHeight="12"/>
  <cols>
    <col min="1" max="1" width="4.7109375" style="1" customWidth="1"/>
    <col min="2" max="2" width="51.42578125" style="1" customWidth="1"/>
    <col min="3" max="4" width="8.85546875" style="1"/>
    <col min="5" max="5" width="10.85546875" style="1" customWidth="1"/>
    <col min="6" max="7" width="10.7109375" style="1" customWidth="1"/>
    <col min="8" max="8" width="8.85546875" style="1"/>
    <col min="9" max="9" width="15.7109375" style="1" customWidth="1"/>
    <col min="10" max="10" width="10.7109375" style="1" bestFit="1" customWidth="1"/>
    <col min="11" max="11" width="16.5703125" style="1" customWidth="1"/>
    <col min="12" max="12" width="8.85546875" style="1"/>
    <col min="13" max="13" width="12.42578125" style="1" bestFit="1" customWidth="1"/>
    <col min="14" max="16384" width="8.85546875" style="1"/>
  </cols>
  <sheetData>
    <row r="1" spans="1:13" ht="36.75" customHeight="1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6">
      <c r="A2" s="23" t="s">
        <v>18</v>
      </c>
      <c r="B2" s="23" t="s">
        <v>1</v>
      </c>
      <c r="C2" s="23" t="s">
        <v>2</v>
      </c>
      <c r="D2" s="23" t="s">
        <v>3</v>
      </c>
      <c r="E2" s="24" t="s">
        <v>11</v>
      </c>
      <c r="F2" s="24" t="s">
        <v>9</v>
      </c>
      <c r="G2" s="24" t="s">
        <v>9</v>
      </c>
      <c r="H2" s="24" t="s">
        <v>7</v>
      </c>
      <c r="I2" s="24" t="s">
        <v>4</v>
      </c>
      <c r="J2" s="24" t="s">
        <v>5</v>
      </c>
      <c r="K2" s="22" t="s">
        <v>8</v>
      </c>
      <c r="L2" s="24" t="s">
        <v>13</v>
      </c>
      <c r="M2" s="24" t="s">
        <v>6</v>
      </c>
    </row>
    <row r="3" spans="1:13">
      <c r="A3" s="5">
        <v>1</v>
      </c>
      <c r="B3" s="5">
        <v>2</v>
      </c>
      <c r="C3" s="5">
        <v>3</v>
      </c>
      <c r="D3" s="5">
        <v>4</v>
      </c>
      <c r="E3" s="6">
        <v>5</v>
      </c>
      <c r="F3" s="6">
        <v>6</v>
      </c>
      <c r="G3" s="6">
        <v>7</v>
      </c>
      <c r="H3" s="5">
        <v>11</v>
      </c>
      <c r="I3" s="3">
        <v>12</v>
      </c>
      <c r="J3" s="6">
        <v>13</v>
      </c>
      <c r="K3" s="7">
        <v>14</v>
      </c>
      <c r="L3" s="3">
        <v>15</v>
      </c>
      <c r="M3" s="3">
        <v>16</v>
      </c>
    </row>
    <row r="4" spans="1:13" ht="60">
      <c r="A4" s="17">
        <v>1</v>
      </c>
      <c r="B4" s="8" t="s">
        <v>19</v>
      </c>
      <c r="C4" s="15" t="s">
        <v>16</v>
      </c>
      <c r="D4" s="18">
        <v>1</v>
      </c>
      <c r="E4" s="19">
        <v>20100</v>
      </c>
      <c r="F4" s="19">
        <v>22300</v>
      </c>
      <c r="G4" s="19">
        <v>22700</v>
      </c>
      <c r="H4" s="17">
        <v>3</v>
      </c>
      <c r="I4" s="20">
        <f>AVERAGE(E4:G4)</f>
        <v>21700</v>
      </c>
      <c r="J4" s="19">
        <v>21700</v>
      </c>
      <c r="K4" s="21">
        <f>SQRT((POWER(E4-J4,2)+POWER(F4-J4,2)+POWER(G4-J4,2))/(H4-1))</f>
        <v>1400</v>
      </c>
      <c r="L4" s="21">
        <f>K4/J4*100</f>
        <v>6.4516129032258061</v>
      </c>
      <c r="M4" s="21">
        <f>J4*D4</f>
        <v>21700</v>
      </c>
    </row>
    <row r="5" spans="1:13">
      <c r="A5" s="5"/>
      <c r="B5" s="12" t="s">
        <v>10</v>
      </c>
      <c r="C5" s="5"/>
      <c r="D5" s="5"/>
      <c r="E5" s="5"/>
      <c r="F5" s="5"/>
      <c r="G5" s="5"/>
      <c r="H5" s="5"/>
      <c r="I5" s="5"/>
      <c r="J5" s="5"/>
      <c r="K5" s="5"/>
      <c r="L5" s="5"/>
      <c r="M5" s="16">
        <f>SUM(M4:M4)</f>
        <v>21700</v>
      </c>
    </row>
  </sheetData>
  <mergeCells count="1">
    <mergeCell ref="A1:M1"/>
  </mergeCells>
  <phoneticPr fontId="1" type="noConversion"/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"/>
  <sheetViews>
    <sheetView workbookViewId="0">
      <selection activeCell="B17" sqref="B17"/>
    </sheetView>
  </sheetViews>
  <sheetFormatPr defaultColWidth="8.85546875" defaultRowHeight="12"/>
  <cols>
    <col min="1" max="1" width="4.7109375" style="1" customWidth="1"/>
    <col min="2" max="2" width="51.42578125" style="1" customWidth="1"/>
    <col min="3" max="8" width="8.85546875" style="1"/>
    <col min="9" max="9" width="15.7109375" style="1" customWidth="1"/>
    <col min="10" max="10" width="10.7109375" style="1" bestFit="1" customWidth="1"/>
    <col min="11" max="11" width="16.5703125" style="1" customWidth="1"/>
    <col min="12" max="12" width="8.85546875" style="1"/>
    <col min="13" max="13" width="14.28515625" style="1" customWidth="1"/>
    <col min="14" max="16384" width="8.85546875" style="1"/>
  </cols>
  <sheetData>
    <row r="1" spans="1:13" ht="36.75" customHeight="1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6">
      <c r="A2" s="2" t="s">
        <v>0</v>
      </c>
      <c r="B2" s="2" t="s">
        <v>1</v>
      </c>
      <c r="C2" s="2" t="s">
        <v>2</v>
      </c>
      <c r="D2" s="2" t="s">
        <v>3</v>
      </c>
      <c r="E2" s="3" t="s">
        <v>11</v>
      </c>
      <c r="F2" s="3" t="s">
        <v>9</v>
      </c>
      <c r="G2" s="3" t="s">
        <v>9</v>
      </c>
      <c r="H2" s="2" t="s">
        <v>7</v>
      </c>
      <c r="I2" s="3" t="s">
        <v>4</v>
      </c>
      <c r="J2" s="3" t="s">
        <v>5</v>
      </c>
      <c r="K2" s="4" t="s">
        <v>8</v>
      </c>
      <c r="L2" s="3" t="s">
        <v>13</v>
      </c>
      <c r="M2" s="3" t="s">
        <v>6</v>
      </c>
    </row>
    <row r="3" spans="1:13">
      <c r="A3" s="5">
        <v>1</v>
      </c>
      <c r="B3" s="5">
        <v>2</v>
      </c>
      <c r="C3" s="5">
        <v>3</v>
      </c>
      <c r="D3" s="5">
        <v>4</v>
      </c>
      <c r="E3" s="6">
        <v>5</v>
      </c>
      <c r="F3" s="6">
        <v>6</v>
      </c>
      <c r="G3" s="6">
        <v>7</v>
      </c>
      <c r="H3" s="5">
        <v>11</v>
      </c>
      <c r="I3" s="3">
        <v>12</v>
      </c>
      <c r="J3" s="6">
        <v>13</v>
      </c>
      <c r="K3" s="7">
        <v>14</v>
      </c>
      <c r="L3" s="3">
        <v>15</v>
      </c>
      <c r="M3" s="3">
        <v>16</v>
      </c>
    </row>
    <row r="4" spans="1:13" ht="24">
      <c r="A4" s="5"/>
      <c r="B4" s="8" t="s">
        <v>12</v>
      </c>
      <c r="C4" s="15" t="s">
        <v>15</v>
      </c>
      <c r="D4" s="9">
        <v>8784</v>
      </c>
      <c r="E4" s="6"/>
      <c r="F4" s="6"/>
      <c r="G4" s="6"/>
      <c r="H4" s="5">
        <v>3</v>
      </c>
      <c r="I4" s="10" t="e">
        <f>AVERAGE(E4:G4)</f>
        <v>#DIV/0!</v>
      </c>
      <c r="J4" s="14">
        <v>343.9</v>
      </c>
      <c r="K4" s="11">
        <f>SQRT((POWER(E4-J4,2)+POWER(F4-J4,2)+POWER(G4-J4,2))/(H4-1))</f>
        <v>421.18976127156742</v>
      </c>
      <c r="L4" s="11">
        <f>K4/J4*100</f>
        <v>122.4744871391589</v>
      </c>
      <c r="M4" s="11">
        <f>J4*D4</f>
        <v>3020817.5999999996</v>
      </c>
    </row>
    <row r="5" spans="1:13">
      <c r="A5" s="5"/>
      <c r="B5" s="12" t="s">
        <v>10</v>
      </c>
      <c r="C5" s="5"/>
      <c r="D5" s="5">
        <f>SUM(D4:D4)</f>
        <v>8784</v>
      </c>
      <c r="E5" s="5"/>
      <c r="F5" s="5"/>
      <c r="G5" s="5"/>
      <c r="H5" s="5"/>
      <c r="I5" s="5"/>
      <c r="J5" s="5"/>
      <c r="K5" s="5"/>
      <c r="L5" s="5"/>
      <c r="M5" s="13" t="e">
        <f>SUM(M4+#REF!)</f>
        <v>#REF!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КП</vt:lpstr>
      <vt:lpstr>Приказ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2024-02-29T06:49:49Z</cp:lastPrinted>
  <dcterms:created xsi:type="dcterms:W3CDTF">1996-10-08T23:32:33Z</dcterms:created>
  <dcterms:modified xsi:type="dcterms:W3CDTF">2026-06-26T06:39:12Z</dcterms:modified>
</cp:coreProperties>
</file>