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42-44ЕАТ_26 (инструмент ручной_Стозий)\"/>
    </mc:Choice>
  </mc:AlternateContent>
  <bookViews>
    <workbookView xWindow="0" yWindow="0" windowWidth="19200" windowHeight="1071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/>
  <c r="K13" i="1" s="1"/>
  <c r="I14" i="1"/>
  <c r="J14" i="1" s="1"/>
  <c r="K14" i="1" s="1"/>
  <c r="I15" i="1"/>
  <c r="J15" i="1"/>
  <c r="K15" i="1" s="1"/>
  <c r="I16" i="1"/>
  <c r="J16" i="1"/>
  <c r="K16" i="1" s="1"/>
  <c r="I17" i="1"/>
  <c r="J17" i="1"/>
  <c r="K17" i="1" s="1"/>
  <c r="I18" i="1"/>
  <c r="J18" i="1" s="1"/>
  <c r="K18" i="1" s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 s="1"/>
  <c r="I24" i="1"/>
  <c r="J24" i="1"/>
  <c r="K24" i="1"/>
  <c r="H25" i="1"/>
  <c r="G25" i="1"/>
  <c r="F25" i="1" l="1"/>
  <c r="I9" i="1" l="1"/>
  <c r="J9" i="1" s="1"/>
  <c r="K9" i="1" s="1"/>
  <c r="I10" i="1"/>
  <c r="J10" i="1" s="1"/>
  <c r="K10" i="1" s="1"/>
  <c r="I11" i="1"/>
  <c r="J11" i="1" s="1"/>
  <c r="K11" i="1" s="1"/>
  <c r="I12" i="1"/>
  <c r="J12" i="1"/>
  <c r="K12" i="1" s="1"/>
  <c r="D27" i="1"/>
  <c r="I8" i="1" l="1"/>
  <c r="J8" i="1" l="1"/>
  <c r="K8" i="1" s="1"/>
</calcChain>
</file>

<file path=xl/sharedStrings.xml><?xml version="1.0" encoding="utf-8"?>
<sst xmlns="http://schemas.openxmlformats.org/spreadsheetml/2006/main" count="70" uniqueCount="49">
  <si>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</si>
  <si>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</si>
  <si>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</si>
  <si>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</si>
  <si>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</si>
  <si>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</si>
  <si>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</si>
  <si>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</si>
  <si>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</si>
  <si>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</si>
  <si>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</si>
  <si>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</si>
  <si>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</si>
  <si>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Обоснование начальной (максимальной) цены контракта (далее: Н(М)ЦК)</t>
  </si>
  <si>
    <t xml:space="preserve">Поставщик №1                        </t>
  </si>
  <si>
    <t xml:space="preserve">Поставщик №2                         </t>
  </si>
  <si>
    <t xml:space="preserve">Поставщик №3                  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</si>
  <si>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</si>
  <si>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</si>
  <si>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t>Пресс-клещи обжимные</t>
  </si>
  <si>
    <t>Надфили по металлу набор 6 шт</t>
  </si>
  <si>
    <t>Фонарь налобный аккумуляторный</t>
  </si>
  <si>
    <t>Отвертка индикаторная</t>
  </si>
  <si>
    <t>Рулетка с функцией автостоп</t>
  </si>
  <si>
    <t>Инструмент для снятия изоляции</t>
  </si>
  <si>
    <t>Очки лупа налобная</t>
  </si>
  <si>
    <t>Строительные технические ножницы</t>
  </si>
  <si>
    <t>Нож диэлектрический</t>
  </si>
  <si>
    <t>Молоток Слесарный</t>
  </si>
  <si>
    <t>Молоток - гвоздодер</t>
  </si>
  <si>
    <t>Молоток строительный</t>
  </si>
  <si>
    <t>Пассатижи плоскогубцы</t>
  </si>
  <si>
    <t>Пассатижи диэлектрические</t>
  </si>
  <si>
    <t>Бокорезы/кусачки боковые</t>
  </si>
  <si>
    <t>Бокорезы диэлектрические</t>
  </si>
  <si>
    <t>Набор отверток</t>
  </si>
  <si>
    <t>32.50.13.120</t>
  </si>
  <si>
    <t>25.73.30.165</t>
  </si>
  <si>
    <t>25.73.60.190</t>
  </si>
  <si>
    <t>25.73.30.166</t>
  </si>
  <si>
    <t>25.73.30.120</t>
  </si>
  <si>
    <t>27.40.21.120</t>
  </si>
  <si>
    <t>25.73.30.230</t>
  </si>
  <si>
    <t>26.51.33.190</t>
  </si>
  <si>
    <t>25.73.30.160</t>
  </si>
  <si>
    <t>25.73.30.141</t>
  </si>
  <si>
    <t>25.73.30.163</t>
  </si>
  <si>
    <t>25.73.30.164</t>
  </si>
  <si>
    <r>
      <rPr>
        <i/>
        <sz val="12"/>
        <rFont val="Times New Roman"/>
        <family val="1"/>
        <charset val="204"/>
      </rPr>
      <t>Предмет контракта: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Поставка инструмента ручного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</si>
</sst>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58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/>
    <xf numFmtId="0" fontId="9" fillId="0" borderId="0" xfId="0" applyFont="1" applyFill="1"/>
    <xf numFmtId="0" fontId="14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1" fillId="0" borderId="0" xfId="0" applyFont="1" applyFill="1"/>
    <xf numFmtId="0" fontId="0" fillId="0" borderId="1" xfId="0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" fontId="1" fillId="0" borderId="0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topLeftCell="A4" zoomScaleNormal="100" workbookViewId="0">
      <selection activeCell="C8" sqref="C8:F25"/>
    </sheetView>
  </sheetViews>
  <sheetFormatPr defaultColWidth="9.1328125" defaultRowHeight="13.15" x14ac:dyDescent="0.4"/>
  <cols>
    <col min="1" max="1" width="11.1328125" style="9" customWidth="1"/>
    <col min="2" max="2" width="3.1328125" style="9" customWidth="1"/>
    <col min="3" max="3" width="54.3984375" style="9" customWidth="1"/>
    <col min="4" max="4" width="6.3984375" style="9" customWidth="1"/>
    <col min="5" max="5" width="6.86328125" style="11" customWidth="1"/>
    <col min="6" max="6" width="11.3984375" style="9" customWidth="1"/>
    <col min="7" max="7" width="11.1328125" style="9" customWidth="1"/>
    <col min="8" max="8" width="11.265625" style="9" customWidth="1"/>
    <col min="9" max="9" width="15.59765625" style="9" customWidth="1"/>
    <col min="10" max="10" width="15.3984375" style="9" customWidth="1"/>
    <col min="11" max="11" width="14.265625" style="9" customWidth="1"/>
    <col min="12" max="16384" width="9.1328125" style="9"/>
  </cols>
  <sheetData>
    <row r="1" spans="1:11" ht="12.75" customHeight="1" x14ac:dyDescent="0.4">
      <c r="K1" s="43"/>
    </row>
    <row r="2" spans="1:11" ht="12.75" customHeight="1" x14ac:dyDescent="0.4">
      <c r="K2" s="43"/>
    </row>
    <row r="3" spans="1:11" ht="24" customHeight="1" x14ac:dyDescent="0.4">
      <c r="K3" s="43"/>
    </row>
    <row r="4" spans="1:11" ht="15" x14ac:dyDescent="0.4">
      <c r="B4" s="44" t="s">
        <v>13</v>
      </c>
      <c r="C4" s="44"/>
      <c r="D4" s="44"/>
      <c r="E4" s="44"/>
      <c r="F4" s="44"/>
      <c r="G4" s="44"/>
      <c r="H4" s="44"/>
      <c r="I4" s="44"/>
      <c r="J4" s="44"/>
      <c r="K4" s="44"/>
    </row>
    <row r="5" spans="1:11" ht="15.75" customHeight="1" x14ac:dyDescent="0.4">
      <c r="B5" s="45" t="s">
        <v>48</v>
      </c>
      <c r="C5" s="45"/>
      <c r="D5" s="45"/>
      <c r="E5" s="45"/>
      <c r="F5" s="45"/>
      <c r="G5" s="45"/>
      <c r="H5" s="45"/>
      <c r="I5" s="45"/>
      <c r="J5" s="45"/>
      <c r="K5" s="45"/>
    </row>
    <row r="6" spans="1:11" ht="50.25" customHeight="1" x14ac:dyDescent="0.4">
      <c r="A6" s="42" t="s">
        <v>11</v>
      </c>
      <c r="B6" s="46" t="s">
        <v>0</v>
      </c>
      <c r="C6" s="47" t="s">
        <v>6</v>
      </c>
      <c r="D6" s="49" t="s">
        <v>1</v>
      </c>
      <c r="E6" s="49" t="s">
        <v>8</v>
      </c>
      <c r="F6" s="51" t="s">
        <v>2</v>
      </c>
      <c r="G6" s="52"/>
      <c r="H6" s="53"/>
      <c r="I6" s="54" t="s">
        <v>7</v>
      </c>
      <c r="J6" s="54"/>
      <c r="K6" s="54"/>
    </row>
    <row r="7" spans="1:11" ht="159" customHeight="1" x14ac:dyDescent="0.4">
      <c r="A7" s="42"/>
      <c r="B7" s="46"/>
      <c r="C7" s="48"/>
      <c r="D7" s="50"/>
      <c r="E7" s="50"/>
      <c r="F7" s="4" t="s">
        <v>14</v>
      </c>
      <c r="G7" s="3" t="s">
        <v>15</v>
      </c>
      <c r="H7" s="3" t="s">
        <v>16</v>
      </c>
      <c r="I7" s="1" t="s">
        <v>3</v>
      </c>
      <c r="J7" s="1" t="s">
        <v>4</v>
      </c>
      <c r="K7" s="1" t="s">
        <v>5</v>
      </c>
    </row>
    <row r="8" spans="1:11" ht="18.399999999999999" customHeight="1" x14ac:dyDescent="0.4">
      <c r="A8" s="55" t="s">
        <v>36</v>
      </c>
      <c r="B8" s="10">
        <v>1</v>
      </c>
      <c r="C8" s="30" t="s">
        <v>25</v>
      </c>
      <c r="D8" s="39" t="s">
        <v>9</v>
      </c>
      <c r="E8" s="25">
        <v>1</v>
      </c>
      <c r="F8" s="56">
        <v>4277.7</v>
      </c>
      <c r="G8" s="7">
        <v>4345.6000000000004</v>
      </c>
      <c r="H8" s="36">
        <v>4379.55</v>
      </c>
      <c r="I8" s="7">
        <f t="shared" ref="I8" si="0">AVERAGE(F8:H8)</f>
        <v>4334.2833333333328</v>
      </c>
      <c r="J8" s="5">
        <f t="shared" ref="J8" si="1">SQRT(((SUM((POWER(F8-I8,2)),(POWER(G8-I8,2)),(POWER(H8-I8,2))/(COLUMNS(F8:H8)-1)))))</f>
        <v>65.986938943332774</v>
      </c>
      <c r="K8" s="5">
        <f t="shared" ref="K8" si="2">J8/I8*100</f>
        <v>1.522441748001387</v>
      </c>
    </row>
    <row r="9" spans="1:11" ht="14.25" customHeight="1" x14ac:dyDescent="0.4">
      <c r="A9" s="55" t="s">
        <v>37</v>
      </c>
      <c r="B9" s="31">
        <v>2</v>
      </c>
      <c r="C9" s="32" t="s">
        <v>26</v>
      </c>
      <c r="D9" s="39" t="s">
        <v>9</v>
      </c>
      <c r="E9" s="33">
        <v>1</v>
      </c>
      <c r="F9" s="57">
        <v>2196.1799999999998</v>
      </c>
      <c r="G9" s="34">
        <v>2231.04</v>
      </c>
      <c r="H9" s="37">
        <v>2248.4699999999998</v>
      </c>
      <c r="I9" s="34">
        <f t="shared" ref="I9:I24" si="3">AVERAGE(F9:H9)</f>
        <v>2225.2299999999996</v>
      </c>
      <c r="J9" s="35">
        <f t="shared" ref="J9:J24" si="4">SQRT(((SUM((POWER(F9-I9,2)),(POWER(G9-I9,2)),(POWER(H9-I9,2))/(COLUMNS(F9:H9)-1)))))</f>
        <v>33.877830509051115</v>
      </c>
      <c r="K9" s="5">
        <f t="shared" ref="K9:K24" si="5">J9/I9*100</f>
        <v>1.5224417480013808</v>
      </c>
    </row>
    <row r="10" spans="1:11" ht="13.5" customHeight="1" x14ac:dyDescent="0.4">
      <c r="A10" s="55" t="s">
        <v>38</v>
      </c>
      <c r="B10" s="31">
        <v>3</v>
      </c>
      <c r="C10" s="32" t="s">
        <v>27</v>
      </c>
      <c r="D10" s="39" t="s">
        <v>9</v>
      </c>
      <c r="E10" s="33">
        <v>2</v>
      </c>
      <c r="F10" s="57">
        <v>1451.52</v>
      </c>
      <c r="G10" s="34">
        <v>1474.56</v>
      </c>
      <c r="H10" s="37">
        <v>1486.08</v>
      </c>
      <c r="I10" s="34">
        <f t="shared" si="3"/>
        <v>1470.72</v>
      </c>
      <c r="J10" s="35">
        <f t="shared" si="4"/>
        <v>22.390855276205944</v>
      </c>
      <c r="K10" s="5">
        <f t="shared" si="5"/>
        <v>1.5224417480013832</v>
      </c>
    </row>
    <row r="11" spans="1:11" ht="15" customHeight="1" x14ac:dyDescent="0.4">
      <c r="A11" s="55" t="s">
        <v>39</v>
      </c>
      <c r="B11" s="31">
        <v>4</v>
      </c>
      <c r="C11" s="30" t="s">
        <v>19</v>
      </c>
      <c r="D11" s="39" t="s">
        <v>9</v>
      </c>
      <c r="E11" s="25">
        <v>1</v>
      </c>
      <c r="F11" s="56">
        <v>1752.66</v>
      </c>
      <c r="G11" s="34">
        <v>1780.48</v>
      </c>
      <c r="H11" s="37">
        <v>1794.39</v>
      </c>
      <c r="I11" s="34">
        <f t="shared" si="3"/>
        <v>1775.8433333333335</v>
      </c>
      <c r="J11" s="35">
        <f t="shared" si="4"/>
        <v>27.036180285766058</v>
      </c>
      <c r="K11" s="5">
        <f t="shared" si="5"/>
        <v>1.5224417480013848</v>
      </c>
    </row>
    <row r="12" spans="1:11" ht="14.25" x14ac:dyDescent="0.4">
      <c r="A12" s="55" t="s">
        <v>40</v>
      </c>
      <c r="B12" s="31">
        <v>5</v>
      </c>
      <c r="C12" s="32" t="s">
        <v>20</v>
      </c>
      <c r="D12" s="39" t="s">
        <v>9</v>
      </c>
      <c r="E12" s="33">
        <v>3</v>
      </c>
      <c r="F12" s="57">
        <v>608.58000000000004</v>
      </c>
      <c r="G12" s="34">
        <v>618.24</v>
      </c>
      <c r="H12" s="37">
        <v>623.07000000000005</v>
      </c>
      <c r="I12" s="34">
        <f t="shared" si="3"/>
        <v>616.63000000000011</v>
      </c>
      <c r="J12" s="35">
        <f t="shared" si="4"/>
        <v>9.3878325507009546</v>
      </c>
      <c r="K12" s="5">
        <f t="shared" si="5"/>
        <v>1.5224417480013872</v>
      </c>
    </row>
    <row r="13" spans="1:11" ht="14.25" x14ac:dyDescent="0.4">
      <c r="A13" s="55" t="s">
        <v>41</v>
      </c>
      <c r="B13" s="31">
        <v>6</v>
      </c>
      <c r="C13" s="32" t="s">
        <v>21</v>
      </c>
      <c r="D13" s="39" t="s">
        <v>9</v>
      </c>
      <c r="E13" s="33">
        <v>5</v>
      </c>
      <c r="F13" s="57">
        <v>1306.6199999999999</v>
      </c>
      <c r="G13" s="34">
        <v>1327.36</v>
      </c>
      <c r="H13" s="37">
        <v>1337.73</v>
      </c>
      <c r="I13" s="34">
        <f t="shared" ref="I13:I24" si="6">AVERAGE(F13:H13)</f>
        <v>1323.9033333333332</v>
      </c>
      <c r="J13" s="35">
        <f t="shared" ref="J13:J24" si="7">SQRT(((SUM((POWER(F13-I13,2)),(POWER(G13-I13,2)),(POWER(H13-I13,2))/(COLUMNS(F13:H13)-1)))))</f>
        <v>20.155657049848624</v>
      </c>
      <c r="K13" s="5">
        <f t="shared" ref="K13:K24" si="8">J13/I13*100</f>
        <v>1.5224417480013868</v>
      </c>
    </row>
    <row r="14" spans="1:11" ht="14.25" x14ac:dyDescent="0.4">
      <c r="A14" s="55" t="s">
        <v>42</v>
      </c>
      <c r="B14" s="31">
        <v>7</v>
      </c>
      <c r="C14" s="32" t="s">
        <v>22</v>
      </c>
      <c r="D14" s="39" t="s">
        <v>9</v>
      </c>
      <c r="E14" s="33">
        <v>2</v>
      </c>
      <c r="F14" s="57">
        <v>278.45999999999998</v>
      </c>
      <c r="G14" s="34">
        <v>282.88</v>
      </c>
      <c r="H14" s="37">
        <v>285.08999999999997</v>
      </c>
      <c r="I14" s="34">
        <f t="shared" si="6"/>
        <v>282.14333333333326</v>
      </c>
      <c r="J14" s="35">
        <f t="shared" si="7"/>
        <v>4.2954678958693542</v>
      </c>
      <c r="K14" s="5">
        <f t="shared" si="8"/>
        <v>1.5224417480013783</v>
      </c>
    </row>
    <row r="15" spans="1:11" ht="14.25" x14ac:dyDescent="0.45">
      <c r="A15" s="55" t="s">
        <v>43</v>
      </c>
      <c r="B15" s="31">
        <v>8</v>
      </c>
      <c r="C15" s="32" t="s">
        <v>23</v>
      </c>
      <c r="D15" s="39" t="s">
        <v>9</v>
      </c>
      <c r="E15" s="28">
        <v>2</v>
      </c>
      <c r="F15" s="57">
        <v>738.36</v>
      </c>
      <c r="G15" s="34">
        <v>750.08</v>
      </c>
      <c r="H15" s="37">
        <v>755.94</v>
      </c>
      <c r="I15" s="34">
        <f t="shared" si="6"/>
        <v>748.12666666666667</v>
      </c>
      <c r="J15" s="35">
        <f t="shared" si="7"/>
        <v>11.389792701264501</v>
      </c>
      <c r="K15" s="5">
        <f t="shared" si="8"/>
        <v>1.5224417480013857</v>
      </c>
    </row>
    <row r="16" spans="1:11" ht="14.25" x14ac:dyDescent="0.45">
      <c r="A16" s="55" t="s">
        <v>44</v>
      </c>
      <c r="B16" s="31">
        <v>9</v>
      </c>
      <c r="C16" s="32" t="s">
        <v>24</v>
      </c>
      <c r="D16" s="39" t="s">
        <v>9</v>
      </c>
      <c r="E16" s="28">
        <v>1</v>
      </c>
      <c r="F16" s="57">
        <v>2770.74</v>
      </c>
      <c r="G16" s="34">
        <v>2814.72</v>
      </c>
      <c r="H16" s="37">
        <v>2836.71</v>
      </c>
      <c r="I16" s="34">
        <f t="shared" si="6"/>
        <v>2807.3899999999994</v>
      </c>
      <c r="J16" s="35">
        <f t="shared" si="7"/>
        <v>42.740877389216017</v>
      </c>
      <c r="K16" s="5">
        <f t="shared" si="8"/>
        <v>1.522441748001383</v>
      </c>
    </row>
    <row r="17" spans="1:11" ht="14.25" x14ac:dyDescent="0.45">
      <c r="A17" s="55" t="s">
        <v>45</v>
      </c>
      <c r="B17" s="31">
        <v>10</v>
      </c>
      <c r="C17" s="32" t="s">
        <v>28</v>
      </c>
      <c r="D17" s="39" t="s">
        <v>9</v>
      </c>
      <c r="E17" s="28">
        <v>3</v>
      </c>
      <c r="F17" s="57">
        <v>630</v>
      </c>
      <c r="G17" s="34">
        <v>640</v>
      </c>
      <c r="H17" s="37">
        <v>645</v>
      </c>
      <c r="I17" s="34">
        <f t="shared" si="6"/>
        <v>638.33333333333337</v>
      </c>
      <c r="J17" s="35">
        <f t="shared" si="7"/>
        <v>9.7182531580755143</v>
      </c>
      <c r="K17" s="5">
        <f t="shared" si="8"/>
        <v>1.5224417480013859</v>
      </c>
    </row>
    <row r="18" spans="1:11" ht="14.25" x14ac:dyDescent="0.45">
      <c r="A18" s="55" t="s">
        <v>45</v>
      </c>
      <c r="B18" s="31">
        <v>11</v>
      </c>
      <c r="C18" s="32" t="s">
        <v>29</v>
      </c>
      <c r="D18" s="39" t="s">
        <v>9</v>
      </c>
      <c r="E18" s="28">
        <v>4</v>
      </c>
      <c r="F18" s="57">
        <v>754.74</v>
      </c>
      <c r="G18" s="34">
        <v>766.72</v>
      </c>
      <c r="H18" s="37">
        <v>772.71</v>
      </c>
      <c r="I18" s="34">
        <f t="shared" si="6"/>
        <v>764.72333333333336</v>
      </c>
      <c r="J18" s="35">
        <f t="shared" si="7"/>
        <v>11.642467283374467</v>
      </c>
      <c r="K18" s="5">
        <f t="shared" si="8"/>
        <v>1.5224417480013861</v>
      </c>
    </row>
    <row r="19" spans="1:11" ht="14.25" x14ac:dyDescent="0.45">
      <c r="A19" s="55" t="s">
        <v>45</v>
      </c>
      <c r="B19" s="31">
        <v>12</v>
      </c>
      <c r="C19" s="32" t="s">
        <v>30</v>
      </c>
      <c r="D19" s="39" t="s">
        <v>9</v>
      </c>
      <c r="E19" s="28">
        <v>1</v>
      </c>
      <c r="F19" s="57">
        <v>1191.96</v>
      </c>
      <c r="G19" s="34">
        <v>1210.8800000000001</v>
      </c>
      <c r="H19" s="37">
        <v>1220.3399999999999</v>
      </c>
      <c r="I19" s="34">
        <f t="shared" si="6"/>
        <v>1207.7266666666667</v>
      </c>
      <c r="J19" s="35">
        <f t="shared" si="7"/>
        <v>18.386934975078816</v>
      </c>
      <c r="K19" s="5">
        <f t="shared" si="8"/>
        <v>1.5224417480013812</v>
      </c>
    </row>
    <row r="20" spans="1:11" ht="14.25" x14ac:dyDescent="0.45">
      <c r="A20" s="55" t="s">
        <v>46</v>
      </c>
      <c r="B20" s="31">
        <v>13</v>
      </c>
      <c r="C20" s="32" t="s">
        <v>31</v>
      </c>
      <c r="D20" s="39" t="s">
        <v>9</v>
      </c>
      <c r="E20" s="28">
        <v>3</v>
      </c>
      <c r="F20" s="57">
        <v>665.28</v>
      </c>
      <c r="G20" s="34">
        <v>675.84</v>
      </c>
      <c r="H20" s="37">
        <v>681.12</v>
      </c>
      <c r="I20" s="34">
        <f t="shared" si="6"/>
        <v>674.07999999999993</v>
      </c>
      <c r="J20" s="35">
        <f t="shared" si="7"/>
        <v>10.262475334927734</v>
      </c>
      <c r="K20" s="5">
        <f t="shared" si="8"/>
        <v>1.5224417480013848</v>
      </c>
    </row>
    <row r="21" spans="1:11" ht="14.25" x14ac:dyDescent="0.45">
      <c r="A21" s="55" t="s">
        <v>46</v>
      </c>
      <c r="B21" s="31">
        <v>14</v>
      </c>
      <c r="C21" s="32" t="s">
        <v>32</v>
      </c>
      <c r="D21" s="39" t="s">
        <v>9</v>
      </c>
      <c r="E21" s="28">
        <v>2</v>
      </c>
      <c r="F21" s="57">
        <v>1388.52</v>
      </c>
      <c r="G21" s="34">
        <v>1410.56</v>
      </c>
      <c r="H21" s="37">
        <v>1421.58</v>
      </c>
      <c r="I21" s="34">
        <f t="shared" si="6"/>
        <v>1406.8866666666665</v>
      </c>
      <c r="J21" s="35">
        <f t="shared" si="7"/>
        <v>21.419029960398341</v>
      </c>
      <c r="K21" s="5">
        <f t="shared" si="8"/>
        <v>1.5224417480013797</v>
      </c>
    </row>
    <row r="22" spans="1:11" ht="14.25" x14ac:dyDescent="0.45">
      <c r="A22" s="55" t="s">
        <v>47</v>
      </c>
      <c r="B22" s="31">
        <v>15</v>
      </c>
      <c r="C22" s="32" t="s">
        <v>33</v>
      </c>
      <c r="D22" s="39" t="s">
        <v>9</v>
      </c>
      <c r="E22" s="28">
        <v>2</v>
      </c>
      <c r="F22" s="57">
        <v>1261.26</v>
      </c>
      <c r="G22" s="34">
        <v>1281.28</v>
      </c>
      <c r="H22" s="37">
        <v>1291.29</v>
      </c>
      <c r="I22" s="34">
        <f t="shared" si="6"/>
        <v>1277.9433333333334</v>
      </c>
      <c r="J22" s="35">
        <f t="shared" si="7"/>
        <v>19.455942822467161</v>
      </c>
      <c r="K22" s="5">
        <f t="shared" si="8"/>
        <v>1.5224417480013845</v>
      </c>
    </row>
    <row r="23" spans="1:11" ht="14.25" x14ac:dyDescent="0.45">
      <c r="A23" s="55" t="s">
        <v>47</v>
      </c>
      <c r="B23" s="31">
        <v>16</v>
      </c>
      <c r="C23" s="32" t="s">
        <v>34</v>
      </c>
      <c r="D23" s="39" t="s">
        <v>9</v>
      </c>
      <c r="E23" s="28">
        <v>2</v>
      </c>
      <c r="F23" s="57">
        <v>1345.68</v>
      </c>
      <c r="G23" s="34">
        <v>1367.04</v>
      </c>
      <c r="H23" s="37">
        <v>1377.72</v>
      </c>
      <c r="I23" s="34">
        <f t="shared" si="6"/>
        <v>1363.4800000000002</v>
      </c>
      <c r="J23" s="35">
        <f t="shared" si="7"/>
        <v>20.758188745649303</v>
      </c>
      <c r="K23" s="5">
        <f t="shared" si="8"/>
        <v>1.5224417480013861</v>
      </c>
    </row>
    <row r="24" spans="1:11" ht="14.25" x14ac:dyDescent="0.45">
      <c r="A24" s="55" t="s">
        <v>42</v>
      </c>
      <c r="B24" s="31">
        <v>17</v>
      </c>
      <c r="C24" s="32" t="s">
        <v>35</v>
      </c>
      <c r="D24" s="39" t="s">
        <v>9</v>
      </c>
      <c r="E24" s="28">
        <v>2</v>
      </c>
      <c r="F24" s="57">
        <v>2304.54</v>
      </c>
      <c r="G24" s="34">
        <v>2341.12</v>
      </c>
      <c r="H24" s="37">
        <v>2359.41</v>
      </c>
      <c r="I24" s="34">
        <f t="shared" si="6"/>
        <v>2335.0233333333331</v>
      </c>
      <c r="J24" s="35">
        <f t="shared" si="7"/>
        <v>35.549370052240057</v>
      </c>
      <c r="K24" s="5">
        <f t="shared" si="8"/>
        <v>1.5224417480013788</v>
      </c>
    </row>
    <row r="25" spans="1:11" x14ac:dyDescent="0.4">
      <c r="E25" s="26"/>
      <c r="F25" s="38">
        <f>F8*E8+F9*E9+F10*E10+F11*E11+F12*E12+F13*E13+F14*E14+F15*E15+F16*E16+F17*E17+F18*E18+F19*E19+F20*E20+F21*E21+F22*E22+F23*E23+F24*E24</f>
        <v>44989.55999999999</v>
      </c>
      <c r="G25" s="38">
        <f>G8*E8+G9*E9+G10*E10+G11*E11+G12*E12+G13*E13+G14*E14+G15*E15+G16*E16+G17*E17+G18*E18+G19*E19+G20*E20+G21*E21+G22*E22+G23*E23+G24*E24</f>
        <v>45703.68</v>
      </c>
      <c r="H25" s="38">
        <f>H8*E8+H9*E9+H10*E10+H11*E11+H12*E12+H13*E13+H14*E14+H15*E15+H16*E16+H17*E17+H18*E18+H19*E19+H20*E20+H21*E21+H22*E22+H23*E23+H24*E24</f>
        <v>46060.74</v>
      </c>
      <c r="I25" s="12"/>
      <c r="J25" s="12"/>
      <c r="K25" s="12"/>
    </row>
    <row r="26" spans="1:11" s="13" customFormat="1" x14ac:dyDescent="0.4">
      <c r="B26" s="8"/>
      <c r="C26" s="14"/>
      <c r="D26" s="2"/>
      <c r="E26" s="6"/>
      <c r="F26" s="15"/>
      <c r="G26" s="15"/>
      <c r="H26" s="15"/>
      <c r="I26" s="16"/>
      <c r="J26" s="17"/>
      <c r="K26" s="18"/>
    </row>
    <row r="27" spans="1:11" s="19" customFormat="1" ht="39.4" customHeight="1" x14ac:dyDescent="0.45">
      <c r="A27" s="40" t="s">
        <v>17</v>
      </c>
      <c r="B27" s="40"/>
      <c r="C27" s="40"/>
      <c r="D27" s="41">
        <f>F25</f>
        <v>44989.55999999999</v>
      </c>
      <c r="E27" s="41"/>
      <c r="F27" s="20"/>
      <c r="G27" s="20"/>
      <c r="H27" s="20"/>
      <c r="I27" s="21"/>
      <c r="K27" s="21"/>
    </row>
    <row r="28" spans="1:11" ht="15.4" x14ac:dyDescent="0.45">
      <c r="B28" s="22"/>
      <c r="C28" s="22"/>
      <c r="D28" s="23"/>
      <c r="E28" s="27"/>
      <c r="F28" s="23"/>
      <c r="G28" s="23"/>
      <c r="H28" s="23"/>
    </row>
    <row r="29" spans="1:11" ht="13.9" x14ac:dyDescent="0.4">
      <c r="C29" s="24"/>
    </row>
    <row r="30" spans="1:11" ht="13.9" x14ac:dyDescent="0.4">
      <c r="C30" s="24" t="s">
        <v>12</v>
      </c>
    </row>
    <row r="31" spans="1:11" ht="13.9" x14ac:dyDescent="0.4">
      <c r="C31" s="24" t="s">
        <v>10</v>
      </c>
    </row>
    <row r="33" spans="1:1" x14ac:dyDescent="0.4">
      <c r="A33" s="29" t="s">
        <v>18</v>
      </c>
    </row>
  </sheetData>
  <mergeCells count="12">
    <mergeCell ref="A27:C27"/>
    <mergeCell ref="D27:E27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2026-08-31T04:01:17Z</dcterms:modified>
</cp:coreProperties>
</file>