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МЦК шиномонтаж" sheetId="1" state="visible" r:id="rId1"/>
    <sheet name="Лист1" sheetId="2" state="visible" r:id="rId2"/>
  </sheets>
  <calcPr refMode="R1C1"/>
</workbook>
</file>

<file path=xl/sharedStrings.xml><?xml version="1.0" encoding="utf-8"?>
<sst xmlns="http://schemas.openxmlformats.org/spreadsheetml/2006/main" count="28" uniqueCount="28">
  <si>
    <t xml:space="preserve">Преобретение электротоваров</t>
  </si>
  <si>
    <t xml:space="preserve">РАСЧЕТ СРЕДНЕЙ СТОИМОСТИ</t>
  </si>
  <si>
    <t>№</t>
  </si>
  <si>
    <t xml:space="preserve">Наименование услуги (работы, товара)</t>
  </si>
  <si>
    <t xml:space="preserve">ед. изм.</t>
  </si>
  <si>
    <t xml:space="preserve">кол-во (объем)</t>
  </si>
  <si>
    <t xml:space="preserve">Цена единицу услуги/товара, руб.</t>
  </si>
  <si>
    <t xml:space="preserve">Однородность совокупности значений выявленных цен, используемых в расчете НМЦК</t>
  </si>
  <si>
    <t xml:space="preserve">КП 1</t>
  </si>
  <si>
    <t xml:space="preserve">КП 2</t>
  </si>
  <si>
    <t xml:space="preserve">КП 3</t>
  </si>
  <si>
    <t xml:space="preserve">Средняя арифметическая цена за единицу &lt;ц&gt; , с округлением</t>
  </si>
  <si>
    <t xml:space="preserve">Среднее квадратичное отклонение</t>
  </si>
  <si>
    <r>
      <rPr>
        <b/>
        <sz val="9"/>
        <rFont val="Times New Roman"/>
      </rPr>
      <t xml:space="preserve">коэффициент вариации цен V (%)</t>
    </r>
    <r>
      <rPr>
        <b/>
        <sz val="12"/>
        <rFont val="Times New Roman"/>
      </rPr>
      <t xml:space="preserve">           </t>
    </r>
    <r>
      <rPr>
        <i/>
        <sz val="12"/>
        <rFont val="Times New Roman"/>
      </rPr>
      <t xml:space="preserve">         (не должен превышать 33%)</t>
    </r>
  </si>
  <si>
    <t xml:space="preserve">Средняя сумма цен единиц товара, работы, услуги</t>
  </si>
  <si>
    <t xml:space="preserve">Минимальная сумма цен единиц товара, работы, услуги</t>
  </si>
  <si>
    <t xml:space="preserve">Панель св/диод  595*595 36w 6500k 3100Лм   (эквивалент)</t>
  </si>
  <si>
    <t>шт.</t>
  </si>
  <si>
    <t xml:space="preserve">Прожектор светодиодный 50w OFL 6000k 4000Лм черн IP65 Онлайт 40 (эквивалент)</t>
  </si>
  <si>
    <t>ИТОГО</t>
  </si>
  <si>
    <t xml:space="preserve">Коэффициент вариации цен не превышает 33%, совокупность цен принимается однородной.</t>
  </si>
  <si>
    <r>
      <rPr>
        <b val="false"/>
        <sz val="14"/>
        <rFont val="Liberation Serif"/>
      </rPr>
      <t xml:space="preserve">В целях экономии бюджетных средств,  принято решение для расчета НМЦК  выбрать ценовое предложение поступившие от участника № 1 </t>
    </r>
    <r>
      <rPr>
        <b/>
        <sz val="14"/>
        <rFont val="Liberation Serif"/>
      </rPr>
      <t xml:space="preserve"> </t>
    </r>
  </si>
  <si>
    <t xml:space="preserve">В результате проведенного расчета Н(М)Ц контракта составила (в руб.): 41 250,00 руб.</t>
  </si>
  <si>
    <t>Кемерово</t>
  </si>
  <si>
    <t xml:space="preserve">Барнаул </t>
  </si>
  <si>
    <t>Новосибирск</t>
  </si>
  <si>
    <t>Омск</t>
  </si>
  <si>
    <t>Томск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</si>
</sst>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</font>
    <font>
      <sz val="12.000000"/>
      <name val="Times New Roman"/>
    </font>
    <font>
      <b/>
      <sz val="14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Liberation Serif"/>
    </font>
    <font>
      <sz val="14.000000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4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5" borderId="0" numFmtId="0" applyNumberFormat="1" applyFont="1" applyFill="1" applyBorder="1"/>
    <xf fontId="0" fillId="8" borderId="0" numFmtId="0" applyNumberFormat="1" applyFont="1" applyFill="1" applyBorder="1"/>
    <xf fontId="0" fillId="11" borderId="0" numFmtId="0" applyNumberFormat="1" applyFont="1" applyFill="1" applyBorder="1"/>
    <xf fontId="0" fillId="12" borderId="1" numFmtId="0" applyNumberFormat="1" applyFont="1" applyFill="1" applyBorder="1"/>
  </cellStyleXfs>
  <cellXfs count="31">
    <xf fontId="0" fillId="0" borderId="0" numFmtId="0" xfId="0"/>
    <xf fontId="1" fillId="0" borderId="0" numFmtId="0" xfId="0" applyFont="1" applyAlignment="1">
      <alignment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center" wrapText="1"/>
    </xf>
    <xf fontId="3" fillId="0" borderId="2" numFmtId="0" xfId="0" applyFont="1" applyBorder="1" applyAlignment="1">
      <alignment horizontal="center" wrapText="1"/>
    </xf>
    <xf fontId="3" fillId="0" borderId="3" numFmtId="0" xfId="0" applyFont="1" applyBorder="1" applyAlignment="1">
      <alignment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2" xfId="0" applyNumberFormat="1" applyFont="1" applyBorder="1" applyAlignment="1">
      <alignment horizontal="center" vertical="top" wrapText="1"/>
    </xf>
    <xf fontId="3" fillId="0" borderId="4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top" wrapText="1"/>
    </xf>
    <xf fontId="3" fillId="0" borderId="3" numFmtId="0" xfId="0" applyFont="1" applyBorder="1" applyAlignment="1">
      <alignment horizontal="center" vertical="top" wrapText="1"/>
    </xf>
    <xf fontId="1" fillId="13" borderId="3" numFmtId="0" xfId="0" applyFont="1" applyFill="1" applyBorder="1" applyAlignment="1">
      <alignment vertical="center" wrapText="1"/>
    </xf>
    <xf fontId="1" fillId="0" borderId="5" numFmtId="4" xfId="0" applyNumberFormat="1" applyFont="1" applyBorder="1" applyAlignment="1">
      <alignment horizontal="center" vertical="center" wrapText="1"/>
    </xf>
    <xf fontId="1" fillId="13" borderId="6" numFmtId="0" xfId="0" applyFont="1" applyFill="1" applyBorder="1" applyAlignment="1">
      <alignment horizontal="center" vertical="center"/>
    </xf>
    <xf fontId="1" fillId="0" borderId="3" numFmtId="2" xfId="0" applyNumberFormat="1" applyFont="1" applyBorder="1" applyAlignment="1">
      <alignment horizontal="center" vertical="center" wrapText="1"/>
    </xf>
    <xf fontId="3" fillId="0" borderId="3" numFmtId="4" xfId="0" applyNumberFormat="1" applyFont="1" applyBorder="1" applyAlignment="1">
      <alignment horizontal="center" vertical="center" wrapText="1"/>
    </xf>
    <xf fontId="3" fillId="0" borderId="3" numFmtId="2" xfId="0" applyNumberFormat="1" applyFont="1" applyBorder="1" applyAlignment="1">
      <alignment horizontal="center" vertical="center" wrapText="1"/>
    </xf>
    <xf fontId="1" fillId="14" borderId="3" numFmtId="2" xfId="0" applyNumberFormat="1" applyFont="1" applyFill="1" applyBorder="1" applyAlignment="1">
      <alignment horizontal="center" vertical="center" wrapText="1"/>
    </xf>
    <xf fontId="3" fillId="14" borderId="3" numFmtId="4" xfId="0" applyNumberFormat="1" applyFont="1" applyFill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3" fillId="0" borderId="7" numFmtId="2" xfId="0" applyNumberFormat="1" applyFont="1" applyBorder="1" applyAlignment="1">
      <alignment horizontal="left" vertical="center" wrapText="1"/>
    </xf>
    <xf fontId="1" fillId="0" borderId="7" numFmtId="2" xfId="0" applyNumberFormat="1" applyFont="1" applyBorder="1" applyAlignment="1">
      <alignment horizontal="center" wrapText="1"/>
    </xf>
    <xf fontId="3" fillId="0" borderId="7" numFmtId="0" xfId="0" applyFont="1" applyBorder="1" applyAlignment="1">
      <alignment horizontal="center" wrapText="1"/>
    </xf>
    <xf fontId="1" fillId="15" borderId="7" numFmtId="2" xfId="0" applyNumberFormat="1" applyFont="1" applyFill="1" applyBorder="1" applyAlignment="1">
      <alignment horizontal="center" vertical="center" wrapText="1"/>
    </xf>
    <xf fontId="3" fillId="0" borderId="7" numFmtId="2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5" fillId="0" borderId="8" numFmtId="0" xfId="0" applyFont="1" applyBorder="1" applyAlignment="1">
      <alignment horizontal="center" vertical="center" wrapText="1"/>
    </xf>
    <xf fontId="2" fillId="0" borderId="9" numFmtId="0" xfId="0" applyFont="1" applyBorder="1" applyAlignment="1">
      <alignment horizontal="center" vertical="center" wrapText="1"/>
    </xf>
    <xf fontId="6" fillId="0" borderId="10" numFmtId="0" xfId="0" applyFont="1" applyBorder="1" applyAlignment="1">
      <alignment horizontal="center" vertical="center" wrapText="1"/>
    </xf>
    <xf fontId="6" fillId="0" borderId="11" numFmtId="0" xfId="0" applyFont="1" applyBorder="1" applyAlignment="1">
      <alignment horizontal="center" vertical="center" wrapText="1"/>
    </xf>
    <xf fontId="1" fillId="0" borderId="0" numFmtId="2" xfId="0" applyNumberFormat="1" applyFont="1" applyAlignment="1">
      <alignment wrapText="1"/>
    </xf>
  </cellXfs>
  <cellStyles count="1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Обычный" xfId="0" builtinId="0"/>
    <cellStyle name="Примечание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704849</xdr:colOff>
      <xdr:row>5</xdr:row>
      <xdr:rowOff>1356716</xdr:rowOff>
    </xdr:from>
    <xdr:to>
      <xdr:col>10</xdr:col>
      <xdr:colOff>9058</xdr:colOff>
      <xdr:row>5</xdr:row>
      <xdr:rowOff>1599901</xdr:rowOff>
    </xdr:to>
    <xdr:pic>
      <xdr:nvPicPr>
        <xdr:cNvPr id="4104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8610599" y="6538316"/>
          <a:ext cx="732958" cy="243184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18583</xdr:colOff>
      <xdr:row>5</xdr:row>
      <xdr:rowOff>990599</xdr:rowOff>
    </xdr:from>
    <xdr:to>
      <xdr:col>8</xdr:col>
      <xdr:colOff>704849</xdr:colOff>
      <xdr:row>5</xdr:row>
      <xdr:rowOff>1356716</xdr:rowOff>
    </xdr:to>
    <xdr:pic>
      <xdr:nvPicPr>
        <xdr:cNvPr id="4105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924333" y="6172199"/>
          <a:ext cx="686265" cy="366116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0</xdr:colOff>
      <xdr:row>5</xdr:row>
      <xdr:rowOff>1599901</xdr:rowOff>
    </xdr:from>
    <xdr:to>
      <xdr:col>11</xdr:col>
      <xdr:colOff>0</xdr:colOff>
      <xdr:row>5</xdr:row>
      <xdr:rowOff>1964680</xdr:rowOff>
    </xdr:to>
    <xdr:pic>
      <xdr:nvPicPr>
        <xdr:cNvPr id="4106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0</xdr:colOff>
      <xdr:row>5</xdr:row>
      <xdr:rowOff>1401514</xdr:rowOff>
    </xdr:from>
    <xdr:to>
      <xdr:col>11</xdr:col>
      <xdr:colOff>0</xdr:colOff>
      <xdr:row>5</xdr:row>
      <xdr:rowOff>1631900</xdr:rowOff>
    </xdr:to>
    <xdr:pic>
      <xdr:nvPicPr>
        <xdr:cNvPr id="4107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P5" activeCellId="0" sqref="P5"/>
    </sheetView>
  </sheetViews>
  <sheetFormatPr defaultRowHeight="15.75" customHeight="1"/>
  <cols>
    <col customWidth="1" min="1" max="1" style="1" width="3.140625"/>
    <col customWidth="1" min="2" max="2" style="1" width="54.28515625"/>
    <col customWidth="1" min="3" max="3" style="1" width="9.28515625"/>
    <col customWidth="1" min="4" max="4" style="1" width="9.5703125"/>
    <col customWidth="1" min="5" max="7" style="1" width="10.7109375"/>
    <col customWidth="1" min="8" max="8" style="1" width="10.140625"/>
    <col customWidth="1" min="9" max="10" style="1" width="10.7109375"/>
    <col customWidth="1" min="11" max="11" style="1" width="15.28515625"/>
    <col bestFit="1" customWidth="1" min="12" max="12" style="1" width="15.42578125"/>
    <col customWidth="1" min="13" max="257" style="1" width="9.140625"/>
  </cols>
  <sheetData>
    <row r="1" ht="17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27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51.75" customHeight="1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/>
      <c r="G5" s="6"/>
      <c r="H5" s="7" t="s">
        <v>7</v>
      </c>
      <c r="I5" s="7"/>
      <c r="J5" s="7"/>
      <c r="K5" s="6"/>
      <c r="L5" s="6"/>
    </row>
    <row r="6" ht="129" customHeight="1">
      <c r="A6" s="5"/>
      <c r="B6" s="8"/>
      <c r="C6" s="8"/>
      <c r="D6" s="8"/>
      <c r="E6" s="9" t="s">
        <v>8</v>
      </c>
      <c r="F6" s="9" t="s">
        <v>9</v>
      </c>
      <c r="G6" s="9" t="s">
        <v>10</v>
      </c>
      <c r="H6" s="9" t="s">
        <v>11</v>
      </c>
      <c r="I6" s="10" t="s">
        <v>12</v>
      </c>
      <c r="J6" s="10" t="s">
        <v>13</v>
      </c>
      <c r="K6" s="10" t="s">
        <v>14</v>
      </c>
      <c r="L6" s="10" t="s">
        <v>15</v>
      </c>
    </row>
    <row r="7" ht="51" customHeight="1">
      <c r="A7" s="11">
        <v>1</v>
      </c>
      <c r="B7" s="11" t="s">
        <v>16</v>
      </c>
      <c r="C7" s="12" t="s">
        <v>17</v>
      </c>
      <c r="D7" s="13">
        <v>40</v>
      </c>
      <c r="E7" s="14">
        <v>810</v>
      </c>
      <c r="F7" s="14">
        <v>992</v>
      </c>
      <c r="G7" s="14">
        <v>1030</v>
      </c>
      <c r="H7" s="15">
        <f t="shared" ref="H7:H8" si="0">ROUND((E7+F7+G7)/3,2)</f>
        <v>944</v>
      </c>
      <c r="I7" s="16">
        <f t="shared" ref="I7:I8" si="1">STDEVA(E7,F7,G7)</f>
        <v>117.5925167687128</v>
      </c>
      <c r="J7" s="15">
        <f t="shared" ref="J7:J8" si="2">I7/H7*100</f>
        <v>12.456834403465338</v>
      </c>
      <c r="K7" s="15">
        <f t="shared" ref="K7:K8" si="3">D7*H7</f>
        <v>37760</v>
      </c>
      <c r="L7" s="15">
        <f t="shared" ref="L7:L8" si="4">MIN(E7:G7)*D7</f>
        <v>32400</v>
      </c>
    </row>
    <row r="8" ht="51" customHeight="1">
      <c r="A8" s="11">
        <v>1</v>
      </c>
      <c r="B8" s="11" t="s">
        <v>18</v>
      </c>
      <c r="C8" s="12" t="s">
        <v>17</v>
      </c>
      <c r="D8" s="13">
        <v>15</v>
      </c>
      <c r="E8" s="14">
        <v>590</v>
      </c>
      <c r="F8" s="14">
        <v>763</v>
      </c>
      <c r="G8" s="17">
        <v>845</v>
      </c>
      <c r="H8" s="15">
        <f t="shared" si="0"/>
        <v>732.66999999999996</v>
      </c>
      <c r="I8" s="16">
        <f t="shared" si="1"/>
        <v>130.17808315278472</v>
      </c>
      <c r="J8" s="18">
        <f t="shared" si="2"/>
        <v>17.767628421087903</v>
      </c>
      <c r="K8" s="15">
        <f t="shared" si="3"/>
        <v>10990.049999999999</v>
      </c>
      <c r="L8" s="15">
        <f t="shared" si="4"/>
        <v>8850</v>
      </c>
    </row>
    <row r="9" ht="51" customHeight="1">
      <c r="A9" s="19"/>
      <c r="B9" s="20" t="s">
        <v>19</v>
      </c>
      <c r="C9" s="21"/>
      <c r="D9" s="22"/>
      <c r="E9" s="23"/>
      <c r="F9" s="23"/>
      <c r="G9" s="23"/>
      <c r="H9" s="24"/>
      <c r="I9" s="16"/>
      <c r="J9" s="16"/>
      <c r="K9" s="15">
        <f>SUM(K7:K8)</f>
        <v>48750.050000000003</v>
      </c>
      <c r="L9" s="15">
        <f>SUM(L7:L8)</f>
        <v>41250</v>
      </c>
    </row>
    <row r="10" ht="15" customHeight="1">
      <c r="K10" s="1"/>
      <c r="L10" s="1"/>
    </row>
    <row r="11" ht="24.75" customHeight="1">
      <c r="B11" s="25" t="s">
        <v>20</v>
      </c>
      <c r="C11" s="25"/>
      <c r="D11" s="25"/>
      <c r="E11" s="25"/>
      <c r="F11" s="25"/>
      <c r="G11" s="25"/>
      <c r="H11" s="25"/>
      <c r="I11" s="25"/>
      <c r="J11" s="25"/>
      <c r="K11" s="25"/>
    </row>
    <row r="12" ht="24" customHeight="1"/>
    <row r="13" ht="47.25" customHeight="1">
      <c r="B13" s="26" t="s">
        <v>21</v>
      </c>
      <c r="C13" s="26"/>
      <c r="D13" s="26"/>
      <c r="E13" s="26"/>
      <c r="F13" s="26"/>
      <c r="G13" s="26"/>
      <c r="H13" s="26"/>
      <c r="I13" s="26"/>
      <c r="J13" s="26"/>
      <c r="K13" s="26"/>
    </row>
    <row r="14" ht="51" customHeight="1">
      <c r="B14" s="27" t="s">
        <v>22</v>
      </c>
      <c r="C14" s="28"/>
      <c r="D14" s="28"/>
      <c r="E14" s="28"/>
      <c r="F14" s="28"/>
      <c r="G14" s="28"/>
      <c r="H14" s="28"/>
      <c r="I14" s="28"/>
      <c r="J14" s="28"/>
      <c r="K14" s="29"/>
    </row>
    <row r="15" ht="51" customHeight="1">
      <c r="B15" s="1"/>
    </row>
    <row r="16" ht="51" customHeight="1"/>
    <row r="17" ht="51" customHeight="1">
      <c r="B17" s="1"/>
    </row>
    <row r="18" s="30" customFormat="1" ht="24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ht="21" hidden="1" customHeight="1"/>
    <row r="20" hidden="1"/>
    <row r="22" ht="24.75" customHeight="1"/>
  </sheetData>
  <mergeCells count="13">
    <mergeCell ref="A1:K1"/>
    <mergeCell ref="A2:K2"/>
    <mergeCell ref="A3:K3"/>
    <mergeCell ref="A4:K4"/>
    <mergeCell ref="A5:A6"/>
    <mergeCell ref="B5:B6"/>
    <mergeCell ref="C5:C6"/>
    <mergeCell ref="D5:D6"/>
    <mergeCell ref="E5:G5"/>
    <mergeCell ref="H5:J5"/>
    <mergeCell ref="B11:K11"/>
    <mergeCell ref="B13:K13"/>
    <mergeCell ref="B14:K14"/>
  </mergeCells>
  <printOptions headings="0" gridLines="0"/>
  <pageMargins left="0.19685039370078738" right="0.19685039370078738" top="0.19685039370078738" bottom="0.19685039370078738" header="0.31496099999999999" footer="0.31496099999999999"/>
  <pageSetup paperSize="9" scale="85" firstPageNumber="1" fitToWidth="1" fitToHeight="1" pageOrder="downThenOver" orientation="landscape" usePrinterDefaults="1" blackAndWhite="0" draft="0" cellComments="none" useFirstPageNumber="1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7" activeCellId="0" sqref="E7"/>
    </sheetView>
  </sheetViews>
  <sheetFormatPr defaultRowHeight="15.75" customHeight="1"/>
  <cols>
    <col customWidth="1" min="1" max="3" style="1" width="9.140625"/>
    <col customWidth="1" min="4" max="4" style="1" width="32.5703125"/>
    <col customWidth="1" min="5" max="257" style="1" width="9.140625"/>
  </cols>
  <sheetData>
    <row r="2" ht="51.75" customHeight="1">
      <c r="D2" s="1" t="s">
        <v>23</v>
      </c>
      <c r="E2" s="1">
        <v>133000</v>
      </c>
    </row>
    <row r="3" ht="45" customHeight="1">
      <c r="D3" s="1" t="s">
        <v>24</v>
      </c>
      <c r="E3" s="1">
        <v>60000</v>
      </c>
    </row>
    <row r="4" ht="51" customHeight="1">
      <c r="D4" s="1" t="s">
        <v>25</v>
      </c>
      <c r="E4" s="1">
        <v>120000</v>
      </c>
    </row>
    <row r="5" ht="51" customHeight="1">
      <c r="D5" s="1" t="s">
        <v>26</v>
      </c>
      <c r="E5" s="1">
        <v>45000</v>
      </c>
    </row>
    <row r="6" ht="51" customHeight="1">
      <c r="D6" s="1" t="s">
        <v>27</v>
      </c>
      <c r="E6" s="1">
        <v>40000</v>
      </c>
    </row>
    <row r="7" ht="51" customHeight="1"/>
    <row r="8" ht="51" customHeight="1">
      <c r="E8" s="1">
        <f>SUM(E2:E7)</f>
        <v>398000</v>
      </c>
      <c r="F8" s="1">
        <v>398000</v>
      </c>
      <c r="G8" s="1">
        <f>F8-E8</f>
        <v>0</v>
      </c>
    </row>
    <row r="9" ht="51" customHeight="1"/>
    <row r="10" ht="51" customHeight="1"/>
    <row r="11" ht="51" customHeight="1"/>
    <row r="12" ht="51" customHeight="1"/>
    <row r="13" ht="51" customHeight="1"/>
    <row r="14" ht="51" customHeight="1"/>
    <row r="15" ht="51" customHeight="1"/>
    <row r="16" ht="51" customHeight="1"/>
    <row r="17" ht="51" customHeight="1"/>
    <row r="18" ht="51" customHeight="1"/>
    <row r="19" ht="51" customHeight="1"/>
    <row r="20" ht="51" customHeight="1"/>
    <row r="21" ht="51" customHeight="1"/>
    <row r="22" ht="51" customHeight="1"/>
    <row r="23" ht="51" customHeight="1"/>
    <row r="24" ht="51" customHeight="1"/>
    <row r="25" ht="51" customHeight="1"/>
    <row r="26" s="30" customFormat="1" ht="24.75" customHeight="1"/>
  </sheetData>
  <printOptions headings="0" gridLines="0"/>
  <pageMargins left="0.69999999999999996" right="0.69999999999999996" top="0.75" bottom="0.75" header="0.29999999999999999" footer="0.29999999999999999"/>
  <pageSetup paperSize="9" scale="9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Ростехнадзор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Меркуленко Ольга Николаевна</dc:creator>
  <cp:lastModifiedBy>Kudryavtseva-EL</cp:lastModifiedBy>
  <cp:revision>6</cp:revision>
  <dcterms:created xsi:type="dcterms:W3CDTF">2016-03-16T06:24:00Z</dcterms:created>
  <dcterms:modified xsi:type="dcterms:W3CDTF">2026-05-08T03:50:22Z</dcterms:modified>
  <cp:version>917504</cp:version>
</cp:coreProperties>
</file>