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Лист1" sheetId="1" r:id="rId1"/>
  </sheets>
  <definedNames>
    <definedName name="_xlnm.Print_Area" localSheetId="0">Лист1!$A$1:$AC$11</definedName>
  </definedNames>
  <calcPr calcId="145621" fullPrecision="0"/>
</workbook>
</file>

<file path=xl/calcChain.xml><?xml version="1.0" encoding="utf-8"?>
<calcChain xmlns="http://schemas.openxmlformats.org/spreadsheetml/2006/main">
  <c r="AB8" i="1" l="1"/>
  <c r="AC8" i="1" s="1"/>
  <c r="Z8" i="1"/>
  <c r="AA8" i="1" s="1"/>
  <c r="H9" i="1"/>
  <c r="G9" i="1"/>
  <c r="F9" i="1"/>
  <c r="Z13" i="1" s="1"/>
  <c r="AC9" i="1" l="1"/>
</calcChain>
</file>

<file path=xl/sharedStrings.xml><?xml version="1.0" encoding="utf-8"?>
<sst xmlns="http://schemas.openxmlformats.org/spreadsheetml/2006/main" count="54" uniqueCount="35">
  <si>
    <t>Используемый метод определения НМЦК 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</si>
  <si>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 
Расчет выполнен в соответствии с Методическими рекомендациями, утвержденными приказом МЭР РФ от 02.10.2013 №567</t>
  </si>
  <si>
    <t>№</t>
  </si>
  <si>
    <t>Наименование товара, услуги (работы)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</si>
  <si>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</si>
  <si>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</si>
  <si>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</si>
  <si>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</si>
  <si>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</si>
  <si>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</si>
  <si>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</si>
  <si>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</si>
  <si>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</si>
  <si>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</si>
  <si>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</si>
  <si>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</si>
  <si>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</si>
  <si>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</si>
  <si>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</si>
  <si>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</si>
  <si>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</si>
  <si>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</si>
  <si>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</si>
  <si>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</si>
  <si>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</si>
  <si>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Средняя цена (руб.)</t>
  </si>
  <si>
    <t>НМЦК (рын)</t>
  </si>
  <si>
    <t>Цена (руб.)</t>
  </si>
  <si>
    <t>Источник 1</t>
  </si>
  <si>
    <t>Источник 2</t>
  </si>
  <si>
    <t>Источник 3</t>
  </si>
  <si>
    <t xml:space="preserve">На основании статьи 34 Бюджетного кодекса Российской Федерации Заказчиком принято решение установить начальную максимальную цену Контракта по минимальному коммерческому предложению в размере </t>
  </si>
  <si>
    <t>Обоснование НМЦК</t>
  </si>
  <si>
    <t>шт.</t>
  </si>
  <si>
    <t>Поставка сантехнических товаров (арматура для бачка унитаза)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</si>
</sst>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#########"/>
  </numFmts>
  <fonts count="11" x14ac:knownFonts="1">
    <font>
      <sz val="11"/>
      <color indexed="64"/>
      <name val="Calibri"/>
    </font>
    <font>
      <sz val="11"/>
      <color indexed="64"/>
      <name val="Times New Roman"/>
      <family val="1"/>
      <charset val="204"/>
    </font>
    <font>
      <sz val="16"/>
      <color indexed="64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sz val="11"/>
      <color indexed="64"/>
      <name val="Times New Roman"/>
      <family val="1"/>
      <charset val="204"/>
    </font>
    <font>
      <sz val="11"/>
      <color indexed="64"/>
      <name val="Calibri"/>
      <family val="2"/>
      <charset val="204"/>
    </font>
    <font>
      <sz val="14"/>
      <color indexed="64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indexed="6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35">
    <xf numFmtId="0" fontId="0" fillId="0" borderId="0" xfId="0"/>
    <xf numFmtId="2" fontId="0" fillId="0" borderId="0" xfId="0" applyNumberFormat="1"/>
    <xf numFmtId="0" fontId="1" fillId="0" borderId="0" xfId="0" applyFont="1"/>
    <xf numFmtId="2" fontId="1" fillId="0" borderId="0" xfId="0" applyNumberFormat="1" applyFont="1"/>
    <xf numFmtId="2" fontId="1" fillId="0" borderId="1" xfId="0" applyNumberFormat="1" applyFont="1" applyBorder="1"/>
    <xf numFmtId="164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vertical="top" wrapText="1"/>
    </xf>
    <xf numFmtId="4" fontId="4" fillId="0" borderId="2" xfId="0" applyNumberFormat="1" applyFont="1" applyBorder="1" applyAlignment="1">
      <alignment horizontal="center" vertical="center" wrapText="1"/>
    </xf>
    <xf numFmtId="10" fontId="4" fillId="0" borderId="2" xfId="1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2" fontId="0" fillId="0" borderId="7" xfId="0" applyNumberFormat="1" applyBorder="1"/>
    <xf numFmtId="2" fontId="1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2" fontId="10" fillId="0" borderId="7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2" fontId="4" fillId="0" borderId="3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123824</xdr:colOff>
      <xdr:row>6</xdr:row>
      <xdr:rowOff>76198</xdr:rowOff>
    </xdr:from>
    <xdr:to>
      <xdr:col>25</xdr:col>
      <xdr:colOff>1292678</xdr:colOff>
      <xdr:row>6</xdr:row>
      <xdr:rowOff>612321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9621610" y="4212769"/>
          <a:ext cx="1168854" cy="53612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17689</xdr:colOff>
      <xdr:row>6</xdr:row>
      <xdr:rowOff>125185</xdr:rowOff>
    </xdr:from>
    <xdr:to>
      <xdr:col>26</xdr:col>
      <xdr:colOff>1034143</xdr:colOff>
      <xdr:row>6</xdr:row>
      <xdr:rowOff>557895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 bwMode="auto">
        <a:xfrm>
          <a:off x="10889796" y="4261756"/>
          <a:ext cx="1016454" cy="43271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6"/>
  <sheetViews>
    <sheetView tabSelected="1" zoomScaleNormal="100" workbookViewId="0">
      <selection activeCell="Z20" sqref="Z20"/>
    </sheetView>
  </sheetViews>
  <sheetFormatPr defaultColWidth="9" defaultRowHeight="15" x14ac:dyDescent="0.25"/>
  <cols>
    <col min="1" max="1" width="6.28515625" customWidth="1"/>
    <col min="2" max="2" width="20.85546875" bestFit="1" customWidth="1"/>
    <col min="3" max="3" width="13.42578125" customWidth="1"/>
    <col min="4" max="4" width="15.140625" customWidth="1"/>
    <col min="5" max="5" width="8.85546875" customWidth="1"/>
    <col min="6" max="6" width="16.5703125" style="1" customWidth="1"/>
    <col min="7" max="8" width="22" style="1" bestFit="1" customWidth="1"/>
    <col min="9" max="25" width="22" style="1" hidden="1" bestFit="1" customWidth="1"/>
    <col min="26" max="26" width="20.5703125" style="1" bestFit="1" customWidth="1"/>
    <col min="27" max="27" width="16.28515625" style="1" customWidth="1"/>
    <col min="28" max="28" width="14.140625" style="1" customWidth="1"/>
    <col min="29" max="29" width="22.85546875" customWidth="1"/>
    <col min="30" max="30" width="18.42578125" bestFit="1" customWidth="1"/>
    <col min="31" max="1024" width="9.140625" bestFit="1" customWidth="1"/>
  </cols>
  <sheetData>
    <row r="1" spans="1:29" ht="15" customHeight="1" x14ac:dyDescent="0.25">
      <c r="A1" s="2"/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9" ht="21" customHeight="1" x14ac:dyDescent="0.3">
      <c r="A2" s="29" t="s">
        <v>32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</row>
    <row r="3" spans="1:29" ht="12.75" customHeight="1" x14ac:dyDescent="0.25">
      <c r="A3" s="2"/>
      <c r="B3" s="2"/>
      <c r="C3" s="2"/>
      <c r="D3" s="2"/>
      <c r="E3" s="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9" hidden="1" x14ac:dyDescent="0.25">
      <c r="A4" s="2"/>
      <c r="B4" s="2"/>
      <c r="C4" s="2"/>
      <c r="D4" s="2"/>
      <c r="E4" s="2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4"/>
      <c r="AA4" s="3"/>
      <c r="AB4" s="3"/>
    </row>
    <row r="5" spans="1:29" ht="45" customHeight="1" x14ac:dyDescent="0.25">
      <c r="A5" s="31" t="s">
        <v>0</v>
      </c>
      <c r="B5" s="31"/>
      <c r="C5" s="32" t="s">
        <v>1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</row>
    <row r="6" spans="1:29" ht="51" customHeight="1" x14ac:dyDescent="0.25">
      <c r="A6" s="31" t="s">
        <v>2</v>
      </c>
      <c r="B6" s="31" t="s">
        <v>3</v>
      </c>
      <c r="C6" s="31"/>
      <c r="D6" s="31" t="s">
        <v>4</v>
      </c>
      <c r="E6" s="28" t="s">
        <v>5</v>
      </c>
      <c r="F6" s="5" t="s">
        <v>28</v>
      </c>
      <c r="G6" s="5" t="s">
        <v>29</v>
      </c>
      <c r="H6" s="5" t="s">
        <v>30</v>
      </c>
      <c r="I6" s="5" t="s">
        <v>6</v>
      </c>
      <c r="J6" s="5" t="s">
        <v>7</v>
      </c>
      <c r="K6" s="5" t="s">
        <v>8</v>
      </c>
      <c r="L6" s="5" t="s">
        <v>9</v>
      </c>
      <c r="M6" s="5" t="s">
        <v>10</v>
      </c>
      <c r="N6" s="5" t="s">
        <v>11</v>
      </c>
      <c r="O6" s="5" t="s">
        <v>12</v>
      </c>
      <c r="P6" s="5" t="s">
        <v>13</v>
      </c>
      <c r="Q6" s="5" t="s">
        <v>14</v>
      </c>
      <c r="R6" s="5" t="s">
        <v>15</v>
      </c>
      <c r="S6" s="5" t="s">
        <v>16</v>
      </c>
      <c r="T6" s="5" t="s">
        <v>17</v>
      </c>
      <c r="U6" s="5" t="s">
        <v>18</v>
      </c>
      <c r="V6" s="5" t="s">
        <v>19</v>
      </c>
      <c r="W6" s="5" t="s">
        <v>20</v>
      </c>
      <c r="X6" s="5" t="s">
        <v>21</v>
      </c>
      <c r="Y6" s="5" t="s">
        <v>22</v>
      </c>
      <c r="Z6" s="6" t="s">
        <v>23</v>
      </c>
      <c r="AA6" s="6" t="s">
        <v>24</v>
      </c>
      <c r="AB6" s="28" t="s">
        <v>25</v>
      </c>
      <c r="AC6" s="33" t="s">
        <v>26</v>
      </c>
    </row>
    <row r="7" spans="1:29" ht="51" customHeight="1" x14ac:dyDescent="0.25">
      <c r="A7" s="31"/>
      <c r="B7" s="31"/>
      <c r="C7" s="31"/>
      <c r="D7" s="31"/>
      <c r="E7" s="28"/>
      <c r="F7" s="5" t="s">
        <v>27</v>
      </c>
      <c r="G7" s="5" t="s">
        <v>27</v>
      </c>
      <c r="H7" s="5" t="s">
        <v>27</v>
      </c>
      <c r="I7" s="5" t="s">
        <v>27</v>
      </c>
      <c r="J7" s="5" t="s">
        <v>27</v>
      </c>
      <c r="K7" s="5" t="s">
        <v>27</v>
      </c>
      <c r="L7" s="5" t="s">
        <v>27</v>
      </c>
      <c r="M7" s="5" t="s">
        <v>27</v>
      </c>
      <c r="N7" s="5" t="s">
        <v>27</v>
      </c>
      <c r="O7" s="5" t="s">
        <v>27</v>
      </c>
      <c r="P7" s="5" t="s">
        <v>27</v>
      </c>
      <c r="Q7" s="5" t="s">
        <v>27</v>
      </c>
      <c r="R7" s="5" t="s">
        <v>27</v>
      </c>
      <c r="S7" s="5" t="s">
        <v>27</v>
      </c>
      <c r="T7" s="5" t="s">
        <v>27</v>
      </c>
      <c r="U7" s="5" t="s">
        <v>27</v>
      </c>
      <c r="V7" s="5" t="s">
        <v>27</v>
      </c>
      <c r="W7" s="5" t="s">
        <v>27</v>
      </c>
      <c r="X7" s="5" t="s">
        <v>27</v>
      </c>
      <c r="Y7" s="5" t="s">
        <v>27</v>
      </c>
      <c r="Z7" s="7"/>
      <c r="AA7" s="7"/>
      <c r="AB7" s="28"/>
      <c r="AC7" s="34"/>
    </row>
    <row r="8" spans="1:29" ht="90.75" customHeight="1" x14ac:dyDescent="0.25">
      <c r="A8" s="11">
        <v>1</v>
      </c>
      <c r="B8" s="23" t="s">
        <v>34</v>
      </c>
      <c r="C8" s="24"/>
      <c r="D8" s="10" t="s">
        <v>33</v>
      </c>
      <c r="E8" s="16">
        <v>1</v>
      </c>
      <c r="F8" s="5">
        <v>2140</v>
      </c>
      <c r="G8" s="5">
        <v>2204.1999999999998</v>
      </c>
      <c r="H8" s="5">
        <v>2311.1999999999998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8">
        <f>_xlfn.STDEV.S(F8:H8)</f>
        <v>86.49</v>
      </c>
      <c r="AA8" s="9">
        <f>Z8/AVERAGE(F8:H8)</f>
        <v>3.9E-2</v>
      </c>
      <c r="AB8" s="8">
        <f>(F8+G8+H8)/3</f>
        <v>2218.4699999999998</v>
      </c>
      <c r="AC8" s="8">
        <f>AB8*E8</f>
        <v>2218.4699999999998</v>
      </c>
    </row>
    <row r="9" spans="1:29" ht="25.5" customHeight="1" x14ac:dyDescent="0.25">
      <c r="A9" s="22"/>
      <c r="B9" s="22"/>
      <c r="C9" s="22"/>
      <c r="D9" s="22"/>
      <c r="E9" s="22"/>
      <c r="F9" s="15">
        <f>SUM((E8*F8))</f>
        <v>2140</v>
      </c>
      <c r="G9" s="13">
        <f>SUM((E8*G8))</f>
        <v>2204.1999999999998</v>
      </c>
      <c r="H9" s="13">
        <f>SUM((E8*H8))</f>
        <v>2311.1999999999998</v>
      </c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7">
        <f>SUM(AC8:AC8)</f>
        <v>2218.4699999999998</v>
      </c>
    </row>
    <row r="10" spans="1:29" ht="15" customHeight="1" x14ac:dyDescent="0.25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</row>
    <row r="11" spans="1:29" ht="1.5" customHeight="1" x14ac:dyDescent="0.25">
      <c r="A11" s="26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</row>
    <row r="12" spans="1:29" hidden="1" x14ac:dyDescent="0.25"/>
    <row r="13" spans="1:29" ht="18.75" customHeight="1" x14ac:dyDescent="0.25">
      <c r="A13" s="18" t="s">
        <v>31</v>
      </c>
      <c r="B13" s="18"/>
      <c r="C13" s="18"/>
      <c r="D13" s="18"/>
      <c r="E13" s="18"/>
      <c r="F13" s="18"/>
      <c r="G13" s="18"/>
      <c r="H13" s="18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9">
        <f>F9</f>
        <v>2140</v>
      </c>
    </row>
    <row r="14" spans="1:29" ht="22.5" customHeight="1" x14ac:dyDescent="0.25">
      <c r="A14" s="18"/>
      <c r="B14" s="18"/>
      <c r="C14" s="18"/>
      <c r="D14" s="18"/>
      <c r="E14" s="18"/>
      <c r="F14" s="18"/>
      <c r="G14" s="18"/>
      <c r="H14" s="18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20"/>
    </row>
    <row r="15" spans="1:29" ht="15" hidden="1" customHeight="1" x14ac:dyDescent="0.25">
      <c r="A15" s="18"/>
      <c r="B15" s="18"/>
      <c r="C15" s="18"/>
      <c r="D15" s="18"/>
      <c r="E15" s="18"/>
      <c r="F15" s="18"/>
      <c r="G15" s="18"/>
      <c r="H15" s="18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20"/>
    </row>
    <row r="16" spans="1:29" ht="4.5" customHeight="1" x14ac:dyDescent="0.25">
      <c r="A16" s="18"/>
      <c r="B16" s="18"/>
      <c r="C16" s="18"/>
      <c r="D16" s="18"/>
      <c r="E16" s="18"/>
      <c r="F16" s="18"/>
      <c r="G16" s="18"/>
      <c r="H16" s="18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21"/>
    </row>
  </sheetData>
  <mergeCells count="15">
    <mergeCell ref="AB6:AB7"/>
    <mergeCell ref="A2:AC2"/>
    <mergeCell ref="A5:B5"/>
    <mergeCell ref="C5:AC5"/>
    <mergeCell ref="A6:A7"/>
    <mergeCell ref="B6:C7"/>
    <mergeCell ref="D6:D7"/>
    <mergeCell ref="E6:E7"/>
    <mergeCell ref="AC6:AC7"/>
    <mergeCell ref="A13:H16"/>
    <mergeCell ref="Z13:Z16"/>
    <mergeCell ref="A9:E9"/>
    <mergeCell ref="B8:C8"/>
    <mergeCell ref="A10:AC10"/>
    <mergeCell ref="A11:AC11"/>
  </mergeCells>
  <pageMargins left="0.24027777777777803" right="0.24027777777777803" top="5.000000000000001E-2" bottom="0.20972222222222203" header="0.51180555555555496" footer="0.51180555555555496"/>
  <pageSetup paperSize="9" scale="71" orientation="landscape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Стасюк Николай Романович</dc:creator>
  <cp:lastModifiedBy>Дерина Ольга Викторовна</cp:lastModifiedBy>
  <cp:revision>1</cp:revision>
  <cp:lastPrinted>2025-02-28T13:23:28Z</cp:lastPrinted>
  <dcterms:created xsi:type="dcterms:W3CDTF">2022-04-26T06:30:09Z</dcterms:created>
  <dcterms:modified xsi:type="dcterms:W3CDTF">2026-07-03T12:12:08Z</dcterms:modified>
</cp:coreProperties>
</file>