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EABCDED-82C8-4157-83C7-EECADD0D71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N8" i="1" l="1"/>
  <c r="M8" i="1" s="1"/>
  <c r="J8" i="1"/>
  <c r="K8" i="1" s="1"/>
  <c r="L8" i="1" s="1"/>
  <c r="M9" i="1" l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<sst xmlns="http://schemas.openxmlformats.org/spreadsheetml/2006/main" count="26" uniqueCount="26">
  <si>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</si>
  <si>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</si>
  <si>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</si>
  <si>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</si>
  <si>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</si>
  <si>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</si>
  <si>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</si>
  <si>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</si>
  <si>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</si>
  <si>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</si>
  <si>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</si>
  <si>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</si>
  <si>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</si>
  <si>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</si>
  <si>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</si>
  <si>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</si>
  <si>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</si>
  <si>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</si>
  <si>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Цена за единицу изм. (руб.), том числе НДС/ без НДС.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</si>
  <si>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</si>
  <si>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</si>
  <si>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>Мойка ультразвуковая</t>
  </si>
  <si>
    <t>Обоснование начальной (максимальной) цены договора на поставку мойки ультразвуковой</t>
  </si>
  <si>
    <t xml:space="preserve">Ценовое предложение 1 вх № 438-з от 19.05.26
</t>
  </si>
  <si>
    <t xml:space="preserve">Ценовое предложение 2 вх № 439-з от 19.05.26
</t>
  </si>
  <si>
    <t xml:space="preserve">Ценовое предложение 3 вх № 440-з от 19.05.26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</si>
</sst>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8" style="2" customWidth="1"/>
    <col min="4" max="4" width="11" style="1" customWidth="1"/>
    <col min="5" max="5" width="15.85546875" style="7" customWidth="1"/>
    <col min="6" max="6" width="15.5703125" style="7" customWidth="1"/>
    <col min="7" max="7" width="14.28515625" style="7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4" x14ac:dyDescent="0.2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4" ht="14.45" customHeight="1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2"/>
    </row>
    <row r="4" spans="1:24" ht="72.7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 t="s">
        <v>19</v>
      </c>
      <c r="L4" s="24"/>
      <c r="M4" s="24"/>
      <c r="N4" s="24"/>
    </row>
    <row r="5" spans="1:24" ht="15.6" customHeigh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4" ht="62.45" customHeight="1" x14ac:dyDescent="0.25">
      <c r="A6" s="29" t="s">
        <v>3</v>
      </c>
      <c r="B6" s="29" t="s">
        <v>16</v>
      </c>
      <c r="C6" s="29" t="s">
        <v>4</v>
      </c>
      <c r="D6" s="29" t="s">
        <v>5</v>
      </c>
      <c r="E6" s="30" t="s">
        <v>6</v>
      </c>
      <c r="F6" s="30"/>
      <c r="G6" s="30"/>
      <c r="H6" s="30"/>
      <c r="I6" s="30"/>
      <c r="J6" s="31" t="s">
        <v>7</v>
      </c>
      <c r="K6" s="31"/>
      <c r="L6" s="31"/>
      <c r="M6" s="30" t="s">
        <v>8</v>
      </c>
      <c r="N6" s="30"/>
    </row>
    <row r="7" spans="1:24" ht="133.5" customHeight="1" x14ac:dyDescent="0.25">
      <c r="A7" s="29"/>
      <c r="B7" s="29"/>
      <c r="C7" s="29"/>
      <c r="D7" s="29"/>
      <c r="E7" s="6" t="s">
        <v>23</v>
      </c>
      <c r="F7" s="6" t="s">
        <v>24</v>
      </c>
      <c r="G7" s="6" t="s">
        <v>25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4" t="s">
        <v>14</v>
      </c>
      <c r="N7" s="4" t="s">
        <v>18</v>
      </c>
    </row>
    <row r="8" spans="1:24" x14ac:dyDescent="0.25">
      <c r="A8" s="3">
        <v>1</v>
      </c>
      <c r="B8" s="9" t="s">
        <v>21</v>
      </c>
      <c r="C8" s="17" t="s">
        <v>20</v>
      </c>
      <c r="D8" s="16">
        <v>1</v>
      </c>
      <c r="E8" s="18">
        <v>15171</v>
      </c>
      <c r="F8" s="18">
        <v>14999</v>
      </c>
      <c r="G8" s="18">
        <v>12819</v>
      </c>
      <c r="H8" s="10"/>
      <c r="I8" s="10"/>
      <c r="J8" s="11">
        <f t="shared" ref="J8" si="0">AVERAGE(E8:G8)</f>
        <v>14329.666666666666</v>
      </c>
      <c r="K8" s="11">
        <f t="shared" ref="K8" si="1">SQRT(((SUM((POWER(G8-J8,2)),(POWER(F8-J8,2)),(POWER(E8-J8,2)),)/(COLUMNS(E8:G8)-1))))</f>
        <v>1311.0992843157735</v>
      </c>
      <c r="L8" s="11">
        <f>K8/J8*100</f>
        <v>9.1495448904308567</v>
      </c>
      <c r="M8" s="12">
        <f>N8*D8</f>
        <v>12819</v>
      </c>
      <c r="N8" s="12">
        <f>MIN(E8,F8,G8)</f>
        <v>12819</v>
      </c>
      <c r="Q8" s="13"/>
      <c r="R8" s="13"/>
      <c r="S8" s="13"/>
      <c r="T8" s="14"/>
      <c r="U8" s="13"/>
      <c r="V8" s="15"/>
      <c r="W8" s="13"/>
      <c r="X8" s="14"/>
    </row>
    <row r="9" spans="1:24" x14ac:dyDescent="0.25">
      <c r="A9" s="25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8">
        <f>SUM(M8:M8)</f>
        <v>12819</v>
      </c>
      <c r="N9" s="5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2026-05-19T14:24:33Z</dcterms:modified>
</cp:coreProperties>
</file>