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K12" i="1" s="1"/>
  <c r="L12" i="1"/>
  <c r="M12" i="1" s="1"/>
  <c r="N12" i="1" s="1"/>
  <c r="I13" i="1"/>
  <c r="J13" i="1" s="1"/>
  <c r="K13" i="1" s="1"/>
  <c r="L13" i="1"/>
  <c r="M13" i="1" s="1"/>
  <c r="N13" i="1" l="1"/>
  <c r="S14" i="1" l="1"/>
  <c r="Q14" i="1"/>
  <c r="R14" i="1"/>
  <c r="L11" i="1"/>
  <c r="M11" i="1" s="1"/>
  <c r="I11" i="1"/>
  <c r="J11" i="1" s="1"/>
  <c r="K11" i="1" s="1"/>
  <c r="N11" i="1" l="1"/>
  <c r="N14" i="1" l="1"/>
</calcChain>
</file>

<file path=xl/sharedStrings.xml><?xml version="1.0" encoding="utf-8"?>
<sst xmlns="http://schemas.openxmlformats.org/spreadsheetml/2006/main" count="53" uniqueCount="41">
  <si>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</si>
  <si>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</si>
  <si>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</si>
  <si>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</si>
  <si>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</si>
  <si>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</si>
  <si>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</si>
  <si>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</si>
  <si>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</si>
  <si>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</si>
  <si>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</si>
  <si>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</si>
  <si>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</si>
  <si>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</si>
  <si>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</si>
  <si>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</si>
  <si>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</si>
  <si>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</si>
  <si>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</si>
  <si>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</si>
  <si>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</si>
  <si>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</si>
  <si>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</si>
  <si>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</si>
  <si>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</si>
  <si>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</si>
  <si>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</si>
  <si>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упак</t>
  </si>
  <si>
    <t>Н(М)Ц контракта (руб.)</t>
  </si>
  <si>
    <t>Предложение № 2</t>
  </si>
  <si>
    <t>Предложение № 3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</si>
  <si>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18.08.2026 г.</t>
    </r>
  </si>
  <si>
    <t>Золь-силикатная краска "Прочнинъ" цвет: "GRAU 45", 12кг</t>
  </si>
  <si>
    <t>Золь-силикатная краска "Прочнинъ" цвет: "ALTWEISS", 12кг</t>
  </si>
  <si>
    <t>Золь-силикатная краска "Прочнинъ" цвет: "PALAZZO 230", 12кг</t>
  </si>
  <si>
    <t>20.30.22.110</t>
  </si>
  <si>
    <t>Поставка лакокрасочных материалов</t>
  </si>
  <si>
    <t xml:space="preserve">Предложение № 1 </t>
  </si>
  <si>
    <t>б/н от 14.08.2026</t>
  </si>
  <si>
    <t>б/н от 06.08.2026</t>
  </si>
  <si>
    <t>022/0508 от 05.08.26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</si>
</sst>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00"/>
  </numFmts>
  <fonts count="2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/>
    <xf numFmtId="0" fontId="10" fillId="0" borderId="2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 wrapText="1"/>
    </xf>
    <xf numFmtId="164" fontId="7" fillId="0" borderId="9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4" fontId="2" fillId="0" borderId="9" xfId="0" applyNumberFormat="1" applyFont="1" applyFill="1" applyBorder="1"/>
    <xf numFmtId="0" fontId="3" fillId="0" borderId="8" xfId="0" applyFont="1" applyFill="1" applyBorder="1" applyAlignment="1">
      <alignment horizontal="center"/>
    </xf>
    <xf numFmtId="43" fontId="3" fillId="0" borderId="2" xfId="0" applyNumberFormat="1" applyFont="1" applyBorder="1" applyAlignment="1">
      <alignment horizontal="left" vertical="center"/>
    </xf>
    <xf numFmtId="43" fontId="1" fillId="0" borderId="2" xfId="0" applyNumberFormat="1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261731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="115" zoomScaleNormal="115" workbookViewId="0">
      <selection activeCell="C4" sqref="C4:N4"/>
    </sheetView>
  </sheetViews>
  <sheetFormatPr defaultRowHeight="15" x14ac:dyDescent="0.25"/>
  <cols>
    <col min="1" max="1" width="4.140625" customWidth="1"/>
    <col min="2" max="2" width="52.140625" customWidth="1"/>
    <col min="3" max="3" width="10.710937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15" customWidth="1"/>
    <col min="15" max="15" width="12.140625" hidden="1" customWidth="1"/>
    <col min="16" max="16" width="14" hidden="1" customWidth="1"/>
    <col min="17" max="17" width="11.85546875" customWidth="1"/>
  </cols>
  <sheetData>
    <row r="1" spans="1:19" s="2" customFormat="1" x14ac:dyDescent="0.25">
      <c r="A1" s="48" t="s">
        <v>18</v>
      </c>
      <c r="B1" s="48" t="s">
        <v>13</v>
      </c>
      <c r="C1" s="48"/>
      <c r="D1" s="48" t="s">
        <v>13</v>
      </c>
      <c r="E1" s="48" t="s">
        <v>13</v>
      </c>
      <c r="F1" s="48" t="s">
        <v>13</v>
      </c>
      <c r="G1" s="48" t="s">
        <v>13</v>
      </c>
      <c r="H1" s="48" t="s">
        <v>13</v>
      </c>
      <c r="I1" s="48"/>
      <c r="J1" s="48" t="s">
        <v>13</v>
      </c>
      <c r="K1" s="48"/>
      <c r="L1" s="48" t="s">
        <v>13</v>
      </c>
      <c r="M1" s="48"/>
      <c r="N1" s="48" t="s">
        <v>13</v>
      </c>
    </row>
    <row r="2" spans="1:19" s="2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1" customFormat="1" x14ac:dyDescent="0.25">
      <c r="A3" s="49" t="s">
        <v>6</v>
      </c>
      <c r="B3" s="49"/>
      <c r="C3" s="54" t="s">
        <v>36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9" ht="78.75" customHeight="1" x14ac:dyDescent="0.25">
      <c r="A4" s="49" t="s">
        <v>1</v>
      </c>
      <c r="B4" s="49"/>
      <c r="C4" s="52" t="s">
        <v>25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9" ht="39.75" customHeight="1" x14ac:dyDescent="0.25">
      <c r="A5" s="49" t="s">
        <v>3</v>
      </c>
      <c r="B5" s="49"/>
      <c r="C5" s="52" t="s">
        <v>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9" ht="54.75" customHeight="1" x14ac:dyDescent="0.25">
      <c r="A6" s="49" t="s">
        <v>5</v>
      </c>
      <c r="B6" s="49"/>
      <c r="C6" s="52" t="s">
        <v>4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9" s="2" customFormat="1" ht="81" customHeight="1" x14ac:dyDescent="0.25">
      <c r="A7" s="49" t="s">
        <v>19</v>
      </c>
      <c r="B7" s="49"/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9" s="2" customFormat="1" ht="43.5" customHeight="1" x14ac:dyDescent="0.25">
      <c r="A8" s="50" t="s">
        <v>9</v>
      </c>
      <c r="B8" s="44" t="s">
        <v>7</v>
      </c>
      <c r="C8" s="44" t="s">
        <v>24</v>
      </c>
      <c r="D8" s="44" t="s">
        <v>10</v>
      </c>
      <c r="E8" s="36" t="s">
        <v>0</v>
      </c>
      <c r="F8" s="36" t="s">
        <v>11</v>
      </c>
      <c r="G8" s="36"/>
      <c r="H8" s="36"/>
      <c r="I8" s="37" t="s">
        <v>21</v>
      </c>
      <c r="J8" s="37"/>
      <c r="K8" s="37"/>
      <c r="L8" s="38" t="s">
        <v>12</v>
      </c>
      <c r="M8" s="38"/>
      <c r="N8" s="38"/>
    </row>
    <row r="9" spans="1:19" s="2" customFormat="1" ht="50.25" customHeight="1" x14ac:dyDescent="0.25">
      <c r="A9" s="51"/>
      <c r="B9" s="45"/>
      <c r="C9" s="45"/>
      <c r="D9" s="45"/>
      <c r="E9" s="36"/>
      <c r="F9" s="7" t="s">
        <v>37</v>
      </c>
      <c r="G9" s="7" t="s">
        <v>29</v>
      </c>
      <c r="H9" s="7" t="s">
        <v>30</v>
      </c>
      <c r="I9" s="40" t="s">
        <v>14</v>
      </c>
      <c r="J9" s="40" t="s">
        <v>8</v>
      </c>
      <c r="K9" s="40" t="s">
        <v>23</v>
      </c>
      <c r="L9" s="40" t="s">
        <v>22</v>
      </c>
      <c r="M9" s="42" t="s">
        <v>15</v>
      </c>
      <c r="N9" s="42" t="s">
        <v>28</v>
      </c>
    </row>
    <row r="10" spans="1:19" s="5" customFormat="1" ht="39" customHeight="1" x14ac:dyDescent="0.2">
      <c r="A10" s="51"/>
      <c r="B10" s="45"/>
      <c r="C10" s="45"/>
      <c r="D10" s="45"/>
      <c r="E10" s="44"/>
      <c r="F10" s="6" t="s">
        <v>38</v>
      </c>
      <c r="G10" s="6" t="s">
        <v>39</v>
      </c>
      <c r="H10" s="6" t="s">
        <v>40</v>
      </c>
      <c r="I10" s="41"/>
      <c r="J10" s="41"/>
      <c r="K10" s="41"/>
      <c r="L10" s="41"/>
      <c r="M10" s="43"/>
      <c r="N10" s="43"/>
    </row>
    <row r="11" spans="1:19" s="5" customFormat="1" ht="15" customHeight="1" x14ac:dyDescent="0.2">
      <c r="A11" s="18">
        <v>1</v>
      </c>
      <c r="B11" s="21" t="s">
        <v>32</v>
      </c>
      <c r="C11" s="22" t="s">
        <v>35</v>
      </c>
      <c r="D11" s="22" t="s">
        <v>27</v>
      </c>
      <c r="E11" s="22">
        <v>1</v>
      </c>
      <c r="F11" s="32">
        <v>23712</v>
      </c>
      <c r="G11" s="33">
        <v>26088</v>
      </c>
      <c r="H11" s="33">
        <v>23640</v>
      </c>
      <c r="I11" s="13">
        <f>AVERAGE(F11:H11)</f>
        <v>24480</v>
      </c>
      <c r="J11" s="14">
        <f>SQRT(((SUM((POWER(F11-I11,2)),(POWER(G11-I11,2)),(POWER(H11-I11,2))))/(COLUMNS(F11:H11)-1)))</f>
        <v>1393.03</v>
      </c>
      <c r="K11" s="15">
        <f>J11/I11*100</f>
        <v>5.6904820261437896</v>
      </c>
      <c r="L11" s="14">
        <f>((E11/3)*(SUM(F11:H11)))</f>
        <v>24480</v>
      </c>
      <c r="M11" s="16">
        <f>L11/E11</f>
        <v>24480</v>
      </c>
      <c r="N11" s="16">
        <f>M11*E11</f>
        <v>24480</v>
      </c>
      <c r="O11" s="17"/>
      <c r="P11" s="17"/>
      <c r="Q11" s="19"/>
      <c r="R11" s="19"/>
      <c r="S11" s="19"/>
    </row>
    <row r="12" spans="1:19" s="5" customFormat="1" ht="15.75" customHeight="1" x14ac:dyDescent="0.2">
      <c r="A12" s="18">
        <v>2</v>
      </c>
      <c r="B12" s="21" t="s">
        <v>33</v>
      </c>
      <c r="C12" s="22" t="s">
        <v>35</v>
      </c>
      <c r="D12" s="22" t="s">
        <v>27</v>
      </c>
      <c r="E12" s="22">
        <v>1</v>
      </c>
      <c r="F12" s="32">
        <v>21528</v>
      </c>
      <c r="G12" s="33">
        <v>23688</v>
      </c>
      <c r="H12" s="33">
        <v>21696</v>
      </c>
      <c r="I12" s="13">
        <f t="shared" ref="I12:I13" si="0">AVERAGE(F12:H12)</f>
        <v>22304</v>
      </c>
      <c r="J12" s="14">
        <f t="shared" ref="J12:J13" si="1">SQRT(((SUM((POWER(F12-I12,2)),(POWER(G12-I12,2)),(POWER(H12-I12,2))))/(COLUMNS(F12:H12)-1)))</f>
        <v>1201.52</v>
      </c>
      <c r="K12" s="15">
        <f t="shared" ref="K12:K13" si="2">J12/I12*100</f>
        <v>5.3870157819225204</v>
      </c>
      <c r="L12" s="14">
        <f t="shared" ref="L12:L13" si="3">((E12/3)*(SUM(F12:H12)))</f>
        <v>22304</v>
      </c>
      <c r="M12" s="16">
        <f t="shared" ref="M12:M13" si="4">L12/E12</f>
        <v>22304</v>
      </c>
      <c r="N12" s="16">
        <f t="shared" ref="N12:N13" si="5">M12*E12</f>
        <v>22304</v>
      </c>
      <c r="O12" s="17"/>
      <c r="P12" s="17"/>
      <c r="Q12" s="19"/>
      <c r="R12" s="19"/>
      <c r="S12" s="19"/>
    </row>
    <row r="13" spans="1:19" s="5" customFormat="1" ht="17.25" customHeight="1" x14ac:dyDescent="0.2">
      <c r="A13" s="18">
        <v>3</v>
      </c>
      <c r="B13" s="21" t="s">
        <v>34</v>
      </c>
      <c r="C13" s="22" t="s">
        <v>35</v>
      </c>
      <c r="D13" s="22" t="s">
        <v>27</v>
      </c>
      <c r="E13" s="22">
        <v>2</v>
      </c>
      <c r="F13" s="32">
        <v>23712</v>
      </c>
      <c r="G13" s="33">
        <v>26088</v>
      </c>
      <c r="H13" s="33">
        <v>23640</v>
      </c>
      <c r="I13" s="13">
        <f t="shared" si="0"/>
        <v>24480</v>
      </c>
      <c r="J13" s="14">
        <f t="shared" si="1"/>
        <v>1393.03</v>
      </c>
      <c r="K13" s="15">
        <f t="shared" si="2"/>
        <v>5.6904820261437896</v>
      </c>
      <c r="L13" s="14">
        <f t="shared" si="3"/>
        <v>48960</v>
      </c>
      <c r="M13" s="16">
        <f t="shared" si="4"/>
        <v>24480</v>
      </c>
      <c r="N13" s="16">
        <f t="shared" si="5"/>
        <v>48960</v>
      </c>
      <c r="O13" s="17"/>
      <c r="P13" s="17"/>
      <c r="Q13" s="19"/>
      <c r="R13" s="19"/>
      <c r="S13" s="19"/>
    </row>
    <row r="14" spans="1:19" s="2" customFormat="1" x14ac:dyDescent="0.25">
      <c r="A14" s="23"/>
      <c r="B14" s="24" t="s">
        <v>16</v>
      </c>
      <c r="C14" s="25"/>
      <c r="D14" s="26"/>
      <c r="E14" s="25"/>
      <c r="F14" s="27"/>
      <c r="G14" s="27"/>
      <c r="H14" s="27"/>
      <c r="I14" s="28"/>
      <c r="J14" s="29"/>
      <c r="K14" s="31"/>
      <c r="L14" s="39" t="s">
        <v>17</v>
      </c>
      <c r="M14" s="39"/>
      <c r="N14" s="34">
        <f>SUM(N11:N13)</f>
        <v>95744</v>
      </c>
      <c r="O14" s="30"/>
      <c r="P14" s="30"/>
      <c r="Q14" s="20">
        <f>SUM(Q11:Q13)</f>
        <v>0</v>
      </c>
      <c r="R14" s="20">
        <f>SUM(R11:R13)</f>
        <v>0</v>
      </c>
      <c r="S14" s="20">
        <f>SUM(S11:S13)</f>
        <v>0</v>
      </c>
    </row>
    <row r="15" spans="1:19" s="3" customFormat="1" ht="15.75" customHeight="1" x14ac:dyDescent="0.25">
      <c r="A15" s="46" t="s">
        <v>31</v>
      </c>
      <c r="B15" s="46"/>
      <c r="C15" s="47"/>
      <c r="D15" s="47"/>
      <c r="E15" s="47"/>
      <c r="F15" s="8"/>
      <c r="G15" s="8"/>
      <c r="H15" s="8"/>
      <c r="I15" s="9"/>
      <c r="J15" s="9"/>
      <c r="K15" s="10"/>
      <c r="L15" s="11"/>
      <c r="M15" s="11"/>
      <c r="N15" s="11"/>
      <c r="O15" s="2">
        <v>0.723169342596513</v>
      </c>
    </row>
    <row r="16" spans="1:19" s="3" customFormat="1" ht="15.75" x14ac:dyDescent="0.25">
      <c r="A16" s="35" t="s">
        <v>26</v>
      </c>
      <c r="B16" s="35"/>
      <c r="C16" s="35"/>
      <c r="D16" s="35"/>
      <c r="E16" s="35"/>
      <c r="F16" s="35"/>
      <c r="G16" s="35"/>
      <c r="H16" s="35"/>
      <c r="I16" s="12"/>
      <c r="J16" s="12"/>
      <c r="K16" s="12"/>
      <c r="L16" s="11"/>
      <c r="M16" s="11"/>
      <c r="N16" s="11"/>
      <c r="O16" s="2">
        <v>0.723169342596513</v>
      </c>
    </row>
    <row r="17" spans="15:15" x14ac:dyDescent="0.25">
      <c r="O17" s="2">
        <v>0.723169342596513</v>
      </c>
    </row>
    <row r="18" spans="15:15" x14ac:dyDescent="0.25">
      <c r="O18" s="2">
        <v>0.723169342596513</v>
      </c>
    </row>
    <row r="19" spans="15:15" x14ac:dyDescent="0.25">
      <c r="O19" s="2">
        <v>0.723169342596513</v>
      </c>
    </row>
    <row r="20" spans="15:15" x14ac:dyDescent="0.25">
      <c r="O20" s="2">
        <v>0.723169342596513</v>
      </c>
    </row>
    <row r="21" spans="15:15" x14ac:dyDescent="0.25">
      <c r="O21" s="2">
        <v>0.723169342596513</v>
      </c>
    </row>
    <row r="22" spans="15:15" x14ac:dyDescent="0.25">
      <c r="O22" s="2">
        <v>0.723169342596513</v>
      </c>
    </row>
    <row r="23" spans="15:15" x14ac:dyDescent="0.25">
      <c r="O23" s="2">
        <v>0.723169342596513</v>
      </c>
    </row>
    <row r="24" spans="15:15" x14ac:dyDescent="0.25">
      <c r="O24" s="2">
        <v>0.723169342596513</v>
      </c>
    </row>
    <row r="25" spans="15:15" x14ac:dyDescent="0.25">
      <c r="O25" s="2">
        <v>0.723169342596513</v>
      </c>
    </row>
    <row r="26" spans="15:15" x14ac:dyDescent="0.25">
      <c r="O26" s="2">
        <v>0.723169342596513</v>
      </c>
    </row>
    <row r="27" spans="15:15" x14ac:dyDescent="0.25">
      <c r="O27" s="2">
        <v>0.723169342596513</v>
      </c>
    </row>
    <row r="28" spans="15:15" x14ac:dyDescent="0.25">
      <c r="O28" s="2">
        <v>0.723169342596513</v>
      </c>
    </row>
    <row r="29" spans="15:15" x14ac:dyDescent="0.25">
      <c r="O29" s="2">
        <v>0.723169342596513</v>
      </c>
    </row>
    <row r="30" spans="15:15" x14ac:dyDescent="0.25">
      <c r="O30" s="2">
        <v>0.723169342596513</v>
      </c>
    </row>
    <row r="31" spans="15:15" x14ac:dyDescent="0.25">
      <c r="O31" s="2">
        <v>0.723169342596513</v>
      </c>
    </row>
    <row r="32" spans="15:15" x14ac:dyDescent="0.25">
      <c r="O32" s="2">
        <v>0.723169342596513</v>
      </c>
    </row>
    <row r="33" spans="15:15" x14ac:dyDescent="0.25">
      <c r="O33" s="2">
        <v>0.723169342596513</v>
      </c>
    </row>
    <row r="34" spans="15:15" x14ac:dyDescent="0.25">
      <c r="O34" s="2">
        <v>0.723169342596513</v>
      </c>
    </row>
    <row r="35" spans="15:15" x14ac:dyDescent="0.25">
      <c r="O35" s="2">
        <v>0.723169342596513</v>
      </c>
    </row>
    <row r="36" spans="15:15" x14ac:dyDescent="0.25">
      <c r="O36" s="2">
        <v>0.723169342596513</v>
      </c>
    </row>
    <row r="37" spans="15:15" x14ac:dyDescent="0.25">
      <c r="O37" s="2">
        <v>0.723169342596513</v>
      </c>
    </row>
    <row r="38" spans="15:15" x14ac:dyDescent="0.25">
      <c r="O38" s="2">
        <v>0.723169342596513</v>
      </c>
    </row>
    <row r="39" spans="15:15" x14ac:dyDescent="0.25">
      <c r="O39" s="2">
        <v>0.723169342596513</v>
      </c>
    </row>
    <row r="40" spans="15:15" x14ac:dyDescent="0.25">
      <c r="O40" s="2">
        <v>0.723169342596513</v>
      </c>
    </row>
  </sheetData>
  <mergeCells count="28"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  <mergeCell ref="A16:H16"/>
    <mergeCell ref="F8:H8"/>
    <mergeCell ref="I8:K8"/>
    <mergeCell ref="L8:N8"/>
    <mergeCell ref="L14:M14"/>
    <mergeCell ref="L9:L10"/>
    <mergeCell ref="I9:I10"/>
    <mergeCell ref="J9:J10"/>
    <mergeCell ref="K9:K10"/>
    <mergeCell ref="M9:M10"/>
    <mergeCell ref="N9:N10"/>
    <mergeCell ref="D8:D10"/>
    <mergeCell ref="A15:E1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2026-08-19T09:22:22Z</dcterms:modified>
</cp:coreProperties>
</file>