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6260" windowHeight="55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2" i="1" l="1"/>
  <c r="O12" i="1" s="1"/>
  <c r="O13" i="1" s="1"/>
  <c r="K14" i="1" s="1"/>
  <c r="M12" i="1"/>
  <c r="N12" i="1" l="1"/>
</calcChain>
</file>

<file path=xl/sharedStrings.xml><?xml version="1.0" encoding="utf-8"?>
<sst xmlns="http://schemas.openxmlformats.org/spreadsheetml/2006/main" count="36" uniqueCount="32">
  <si>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</si>
  <si>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с обоснованием: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</si>
  <si>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 </t>
  </si>
  <si>
    <t>№</t>
  </si>
  <si>
    <t>Единица измерения</t>
  </si>
  <si>
    <t>Кол-во</t>
  </si>
  <si>
    <t>Средняя цена (руб.)</t>
  </si>
  <si>
    <t>Среднее квадратичное отклонение</t>
  </si>
  <si>
    <t>Коэффициент вариации (%)</t>
  </si>
  <si>
    <t>НМЦК</t>
  </si>
  <si>
    <t>Цена (руб.)</t>
  </si>
  <si>
    <t>Итого:</t>
  </si>
  <si>
    <t>Итого максимальная цена контракта:</t>
  </si>
  <si>
    <t>(должность)</t>
  </si>
  <si>
    <t>(подпись/расшифровка подписи)</t>
  </si>
  <si>
    <t xml:space="preserve"> </t>
  </si>
  <si>
    <t>Наименьшая предложенная цена контракта:</t>
  </si>
  <si>
    <t>Расчет утверждаю:</t>
  </si>
  <si>
    <t>наименьшее</t>
  </si>
  <si>
    <t>Наименование товара (работы, услуги)</t>
  </si>
  <si>
    <t>Характеристики объекта закупки: в соответствии с условиями Описания объекта закупки.</t>
  </si>
  <si>
    <t>/В.В. Орлов/</t>
  </si>
  <si>
    <t>ОКПД 2</t>
  </si>
  <si>
    <t>усл. ед.</t>
  </si>
  <si>
    <t xml:space="preserve">Выполнение работ по замене оконных  
блоков и стелопакетов
</t>
  </si>
  <si>
    <r>
      <t>Наименование объекта закупки: в</t>
    </r>
    <r>
      <rPr>
        <b/>
        <sz val="11"/>
        <color rgb="FF000000"/>
        <rFont val="Times New Roman"/>
        <family val="1"/>
        <charset val="204"/>
      </rPr>
      <t>ыполнение работ по замене оконных  
блоков и стелопакетов</t>
    </r>
  </si>
  <si>
    <t>Заместитель начальника отдела финансового и хозяйственного обеспечения</t>
  </si>
  <si>
    <t>43.32.10.110</t>
  </si>
  <si>
    <t>Дата подготовки обоснования НМЦК: 22.07.2026</t>
  </si>
  <si>
    <t>Коммерческое предложение №3 вх.№ 035363  от 22.07.2026</t>
  </si>
  <si>
    <t>Коммерческое предложение №2 вх.№ 035364  от 22.07.2026</t>
  </si>
  <si>
    <t>Коммерческое предложение №1 вх.№ 035360 от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</si>
</sst>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.8"/>
      <color rgb="FF000000"/>
      <name val="Times"/>
      <family val="1"/>
    </font>
    <font>
      <sz val="10.8"/>
      <color rgb="FF000000"/>
      <name val="Times New Roman"/>
      <family val="1"/>
      <charset val="204"/>
    </font>
    <font>
      <b/>
      <sz val="11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Alignment="0"/>
  </cellStyleXfs>
  <cellXfs count="67">
    <xf numFmtId="0" fontId="0" fillId="0" borderId="0" xfId="0"/>
    <xf numFmtId="0" fontId="2" fillId="0" borderId="0" xfId="1" applyFont="1"/>
    <xf numFmtId="2" fontId="3" fillId="0" borderId="0" xfId="1" applyNumberFormat="1" applyFont="1" applyAlignment="1">
      <alignment vertical="top" wrapText="1"/>
    </xf>
    <xf numFmtId="0" fontId="1" fillId="0" borderId="0" xfId="1"/>
    <xf numFmtId="2" fontId="2" fillId="0" borderId="0" xfId="1" applyNumberFormat="1" applyFont="1"/>
    <xf numFmtId="2" fontId="2" fillId="0" borderId="0" xfId="1" applyNumberFormat="1" applyFont="1" applyAlignment="1">
      <alignment horizontal="center" vertical="center"/>
    </xf>
    <xf numFmtId="2" fontId="2" fillId="0" borderId="1" xfId="1" applyNumberFormat="1" applyFont="1" applyBorder="1"/>
    <xf numFmtId="2" fontId="2" fillId="0" borderId="0" xfId="1" applyNumberFormat="1" applyFont="1" applyBorder="1"/>
    <xf numFmtId="0" fontId="7" fillId="0" borderId="5" xfId="0" applyFont="1" applyBorder="1" applyAlignment="1">
      <alignment horizontal="center" vertical="center" textRotation="90" wrapText="1"/>
    </xf>
    <xf numFmtId="0" fontId="8" fillId="0" borderId="0" xfId="1" applyFont="1"/>
    <xf numFmtId="4" fontId="6" fillId="0" borderId="5" xfId="1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4" fontId="5" fillId="0" borderId="5" xfId="1" applyNumberFormat="1" applyFont="1" applyBorder="1" applyAlignment="1">
      <alignment horizontal="center" vertical="center" wrapText="1"/>
    </xf>
    <xf numFmtId="4" fontId="1" fillId="0" borderId="0" xfId="1" applyNumberFormat="1"/>
    <xf numFmtId="0" fontId="5" fillId="0" borderId="5" xfId="1" applyFont="1" applyBorder="1" applyAlignment="1">
      <alignment vertical="center" wrapText="1"/>
    </xf>
    <xf numFmtId="0" fontId="2" fillId="0" borderId="5" xfId="1" applyFont="1" applyBorder="1"/>
    <xf numFmtId="2" fontId="1" fillId="0" borderId="0" xfId="1" applyNumberFormat="1"/>
    <xf numFmtId="2" fontId="1" fillId="0" borderId="0" xfId="1" applyNumberFormat="1" applyAlignment="1">
      <alignment horizontal="center" vertical="center"/>
    </xf>
    <xf numFmtId="0" fontId="1" fillId="0" borderId="0" xfId="1" applyFill="1"/>
    <xf numFmtId="0" fontId="2" fillId="0" borderId="0" xfId="1" applyFont="1" applyFill="1"/>
    <xf numFmtId="2" fontId="2" fillId="0" borderId="0" xfId="1" applyNumberFormat="1" applyFont="1" applyFill="1"/>
    <xf numFmtId="2" fontId="2" fillId="0" borderId="0" xfId="1" applyNumberFormat="1" applyFont="1" applyFill="1" applyAlignment="1">
      <alignment horizontal="center" vertical="center"/>
    </xf>
    <xf numFmtId="0" fontId="12" fillId="0" borderId="0" xfId="1" applyFont="1" applyFill="1" applyAlignment="1">
      <alignment wrapText="1"/>
    </xf>
    <xf numFmtId="0" fontId="9" fillId="0" borderId="5" xfId="0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textRotation="90" wrapText="1"/>
    </xf>
    <xf numFmtId="4" fontId="5" fillId="0" borderId="5" xfId="1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5" fillId="0" borderId="5" xfId="0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10" fillId="0" borderId="6" xfId="1" applyFont="1" applyBorder="1" applyAlignment="1">
      <alignment wrapText="1"/>
    </xf>
    <xf numFmtId="0" fontId="10" fillId="0" borderId="7" xfId="1" applyFont="1" applyBorder="1" applyAlignment="1">
      <alignment wrapText="1"/>
    </xf>
    <xf numFmtId="0" fontId="5" fillId="0" borderId="8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11" fillId="0" borderId="6" xfId="1" applyFont="1" applyBorder="1" applyAlignment="1">
      <alignment horizontal="right" vertical="center" wrapText="1"/>
    </xf>
    <xf numFmtId="0" fontId="11" fillId="0" borderId="7" xfId="1" applyFont="1" applyBorder="1" applyAlignment="1">
      <alignment horizontal="right" vertical="center" wrapText="1"/>
    </xf>
    <xf numFmtId="0" fontId="4" fillId="0" borderId="0" xfId="1" applyFont="1" applyBorder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13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2" fontId="6" fillId="0" borderId="5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top" wrapText="1"/>
    </xf>
    <xf numFmtId="0" fontId="5" fillId="2" borderId="0" xfId="1" applyFont="1" applyFill="1" applyBorder="1" applyAlignment="1">
      <alignment horizontal="left" vertical="center" wrapText="1"/>
    </xf>
    <xf numFmtId="0" fontId="5" fillId="0" borderId="5" xfId="1" applyFont="1" applyBorder="1" applyAlignment="1">
      <alignment horizontal="right" vertical="center" wrapText="1"/>
    </xf>
    <xf numFmtId="4" fontId="5" fillId="0" borderId="5" xfId="1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4" zoomScaleNormal="100" workbookViewId="0">
      <selection activeCell="K10" sqref="K10:K11"/>
    </sheetView>
  </sheetViews>
  <sheetFormatPr defaultColWidth="9.140625" defaultRowHeight="15" x14ac:dyDescent="0.25"/>
  <cols>
    <col min="1" max="1" width="8" style="3" customWidth="1"/>
    <col min="2" max="2" width="30.7109375" style="3" customWidth="1"/>
    <col min="3" max="4" width="14.28515625" style="3" customWidth="1"/>
    <col min="5" max="5" width="8.85546875" style="3" customWidth="1"/>
    <col min="6" max="8" width="14.7109375" style="18" customWidth="1"/>
    <col min="9" max="9" width="14.7109375" style="18" hidden="1" customWidth="1"/>
    <col min="10" max="10" width="15.7109375" style="18" hidden="1" customWidth="1"/>
    <col min="11" max="11" width="11.5703125" style="19" customWidth="1"/>
    <col min="12" max="12" width="10.85546875" style="19" hidden="1" customWidth="1"/>
    <col min="13" max="13" width="8.7109375" style="18" customWidth="1"/>
    <col min="14" max="14" width="8.140625" style="18" customWidth="1"/>
    <col min="15" max="15" width="10.42578125" style="3" customWidth="1"/>
    <col min="16" max="16" width="18.42578125" style="3" customWidth="1"/>
    <col min="17" max="1009" width="9.140625" style="3" customWidth="1"/>
    <col min="1010" max="16384" width="9.140625" style="3"/>
  </cols>
  <sheetData>
    <row r="1" spans="1:16" hidden="1" x14ac:dyDescent="0.25">
      <c r="A1" s="1" t="s">
        <v>15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</row>
    <row r="2" spans="1:16" hidden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5"/>
      <c r="L2" s="5"/>
      <c r="M2" s="4"/>
      <c r="N2" s="4"/>
    </row>
    <row r="3" spans="1:16" ht="37.9" customHeight="1" x14ac:dyDescent="0.3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6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5"/>
      <c r="L4" s="5"/>
      <c r="M4" s="4"/>
      <c r="N4" s="4"/>
    </row>
    <row r="5" spans="1:16" hidden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5"/>
      <c r="L5" s="5"/>
      <c r="M5" s="6"/>
      <c r="N5" s="7"/>
    </row>
    <row r="6" spans="1:16" x14ac:dyDescent="0.25">
      <c r="A6" s="59" t="s">
        <v>25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6" x14ac:dyDescent="0.25">
      <c r="A7" s="45" t="s">
        <v>20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7"/>
    </row>
    <row r="8" spans="1:16" ht="40.15" customHeight="1" x14ac:dyDescent="0.25">
      <c r="A8" s="48" t="s">
        <v>1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16" x14ac:dyDescent="0.25">
      <c r="A9" s="50" t="s">
        <v>2</v>
      </c>
      <c r="B9" s="51"/>
      <c r="C9" s="51"/>
      <c r="D9" s="52"/>
      <c r="E9" s="51"/>
      <c r="F9" s="51"/>
      <c r="G9" s="51"/>
      <c r="H9" s="51"/>
      <c r="I9" s="51"/>
      <c r="J9" s="51"/>
      <c r="K9" s="51"/>
      <c r="L9" s="51"/>
      <c r="M9" s="51"/>
      <c r="N9" s="51"/>
      <c r="O9" s="53"/>
    </row>
    <row r="10" spans="1:16" s="9" customFormat="1" ht="190.15" customHeight="1" x14ac:dyDescent="0.25">
      <c r="A10" s="54" t="s">
        <v>3</v>
      </c>
      <c r="B10" s="54" t="s">
        <v>19</v>
      </c>
      <c r="C10" s="55" t="s">
        <v>22</v>
      </c>
      <c r="D10" s="32" t="s">
        <v>4</v>
      </c>
      <c r="E10" s="56" t="s">
        <v>5</v>
      </c>
      <c r="F10" s="27" t="s">
        <v>31</v>
      </c>
      <c r="G10" s="27" t="s">
        <v>30</v>
      </c>
      <c r="H10" s="27" t="s">
        <v>29</v>
      </c>
      <c r="I10" s="8"/>
      <c r="J10" s="8"/>
      <c r="K10" s="57" t="s">
        <v>6</v>
      </c>
      <c r="L10" s="57"/>
      <c r="M10" s="58" t="s">
        <v>7</v>
      </c>
      <c r="N10" s="58" t="s">
        <v>8</v>
      </c>
      <c r="O10" s="61" t="s">
        <v>9</v>
      </c>
    </row>
    <row r="11" spans="1:16" s="9" customFormat="1" ht="29.25" customHeight="1" x14ac:dyDescent="0.25">
      <c r="A11" s="54"/>
      <c r="B11" s="54"/>
      <c r="C11" s="55"/>
      <c r="D11" s="31"/>
      <c r="E11" s="56"/>
      <c r="F11" s="10" t="s">
        <v>10</v>
      </c>
      <c r="G11" s="10" t="s">
        <v>10</v>
      </c>
      <c r="H11" s="10" t="s">
        <v>10</v>
      </c>
      <c r="I11" s="10" t="s">
        <v>10</v>
      </c>
      <c r="J11" s="10" t="s">
        <v>10</v>
      </c>
      <c r="K11" s="57"/>
      <c r="L11" s="57"/>
      <c r="M11" s="58"/>
      <c r="N11" s="58"/>
      <c r="O11" s="61"/>
    </row>
    <row r="12" spans="1:16" s="9" customFormat="1" ht="55.5" customHeight="1" x14ac:dyDescent="0.25">
      <c r="A12" s="29">
        <v>1</v>
      </c>
      <c r="B12" s="30" t="s">
        <v>24</v>
      </c>
      <c r="C12" s="25" t="s">
        <v>27</v>
      </c>
      <c r="D12" s="33" t="s">
        <v>23</v>
      </c>
      <c r="E12" s="12">
        <v>1</v>
      </c>
      <c r="F12" s="26">
        <v>150100</v>
      </c>
      <c r="G12" s="26">
        <v>157800</v>
      </c>
      <c r="H12" s="26">
        <v>163000</v>
      </c>
      <c r="I12" s="13"/>
      <c r="J12" s="13"/>
      <c r="K12" s="14">
        <f>ROUND(AVERAGE(F12:J12),2)</f>
        <v>156966.67000000001</v>
      </c>
      <c r="L12" s="12"/>
      <c r="M12" s="14">
        <f>_xlfn.STDEV.S(F12:J12)</f>
        <v>6490.2490964009494</v>
      </c>
      <c r="N12" s="14">
        <f t="shared" ref="N12" si="0">(M12/K12)*100</f>
        <v>4.1347944097947353</v>
      </c>
      <c r="O12" s="14">
        <f>K12*E12</f>
        <v>156966.67000000001</v>
      </c>
      <c r="P12" s="24"/>
    </row>
    <row r="13" spans="1:16" x14ac:dyDescent="0.25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11" t="s">
        <v>11</v>
      </c>
      <c r="O13" s="14">
        <f>SUM(O12:O12)</f>
        <v>156966.67000000001</v>
      </c>
    </row>
    <row r="14" spans="1:16" x14ac:dyDescent="0.25">
      <c r="A14" s="64" t="s">
        <v>12</v>
      </c>
      <c r="B14" s="64"/>
      <c r="C14" s="64"/>
      <c r="D14" s="64"/>
      <c r="E14" s="64"/>
      <c r="F14" s="64"/>
      <c r="G14" s="64"/>
      <c r="H14" s="64"/>
      <c r="I14" s="64"/>
      <c r="J14" s="64"/>
      <c r="K14" s="65">
        <f>O13</f>
        <v>156966.67000000001</v>
      </c>
      <c r="L14" s="65"/>
      <c r="M14" s="65"/>
      <c r="N14" s="16"/>
      <c r="O14" s="17"/>
      <c r="P14" s="15"/>
    </row>
    <row r="15" spans="1:16" x14ac:dyDescent="0.25">
      <c r="A15" s="64" t="s">
        <v>16</v>
      </c>
      <c r="B15" s="64"/>
      <c r="C15" s="64"/>
      <c r="D15" s="64"/>
      <c r="E15" s="64"/>
      <c r="F15" s="64"/>
      <c r="G15" s="64"/>
      <c r="H15" s="64"/>
      <c r="I15" s="64"/>
      <c r="J15" s="64"/>
      <c r="K15" s="65" t="s">
        <v>18</v>
      </c>
      <c r="L15" s="66"/>
      <c r="M15" s="66"/>
      <c r="N15" s="16"/>
      <c r="O15" s="28">
        <v>150100</v>
      </c>
    </row>
    <row r="16" spans="1:16" s="20" customFormat="1" ht="14.45" customHeight="1" x14ac:dyDescent="0.25">
      <c r="A16" s="63" t="s">
        <v>28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1:14" s="20" customFormat="1" ht="12" customHeight="1" thickBot="1" x14ac:dyDescent="0.3">
      <c r="A17" s="21"/>
      <c r="B17" s="21"/>
      <c r="C17" s="21"/>
      <c r="D17" s="21"/>
      <c r="E17" s="21"/>
      <c r="F17" s="22"/>
      <c r="G17" s="22"/>
      <c r="H17" s="22"/>
      <c r="I17" s="22"/>
      <c r="J17" s="22"/>
      <c r="K17" s="23"/>
      <c r="L17" s="23"/>
      <c r="M17" s="22"/>
      <c r="N17" s="22"/>
    </row>
    <row r="18" spans="1:14" ht="15.75" hidden="1" thickBot="1" x14ac:dyDescent="0.3">
      <c r="A18" s="36" t="s">
        <v>17</v>
      </c>
      <c r="B18" s="37"/>
    </row>
    <row r="19" spans="1:14" ht="44.25" customHeight="1" x14ac:dyDescent="0.25">
      <c r="A19" s="38" t="s">
        <v>26</v>
      </c>
      <c r="B19" s="39"/>
    </row>
    <row r="20" spans="1:14" ht="15.75" thickBot="1" x14ac:dyDescent="0.3">
      <c r="A20" s="40" t="s">
        <v>13</v>
      </c>
      <c r="B20" s="41"/>
    </row>
    <row r="21" spans="1:14" x14ac:dyDescent="0.25">
      <c r="A21" s="42" t="s">
        <v>21</v>
      </c>
      <c r="B21" s="43"/>
    </row>
    <row r="22" spans="1:14" ht="15.75" thickBot="1" x14ac:dyDescent="0.3">
      <c r="A22" s="34" t="s">
        <v>14</v>
      </c>
      <c r="B22" s="35"/>
    </row>
  </sheetData>
  <mergeCells count="25">
    <mergeCell ref="A13:M13"/>
    <mergeCell ref="A16:N16"/>
    <mergeCell ref="A14:J14"/>
    <mergeCell ref="K14:M14"/>
    <mergeCell ref="A15:J15"/>
    <mergeCell ref="K15:M15"/>
    <mergeCell ref="A3:N3"/>
    <mergeCell ref="A7:O7"/>
    <mergeCell ref="A8:O8"/>
    <mergeCell ref="A9:O9"/>
    <mergeCell ref="A10:A11"/>
    <mergeCell ref="B10:B11"/>
    <mergeCell ref="C10:C11"/>
    <mergeCell ref="E10:E11"/>
    <mergeCell ref="K10:K11"/>
    <mergeCell ref="L10:L11"/>
    <mergeCell ref="M10:M11"/>
    <mergeCell ref="A6:O6"/>
    <mergeCell ref="N10:N11"/>
    <mergeCell ref="O10:O11"/>
    <mergeCell ref="A22:B22"/>
    <mergeCell ref="A18:B18"/>
    <mergeCell ref="A19:B19"/>
    <mergeCell ref="A20:B20"/>
    <mergeCell ref="A21:B21"/>
  </mergeCells>
  <conditionalFormatting sqref="N12">
    <cfRule type="cellIs" dxfId="0" priority="2" operator="greaterThan">
      <formula>30</formula>
    </cfRule>
  </conditionalFormatting>
  <pageMargins left="0.19685039370078741" right="0.19685039370078741" top="0.59055118110236227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Уляшина Виктория Сергеевна</dc:creator>
  <cp:lastModifiedBy>Орлов Виктор Викторович</cp:lastModifiedBy>
  <cp:lastPrinted>2025-12-01T11:29:54Z</cp:lastPrinted>
  <dcterms:created xsi:type="dcterms:W3CDTF">2020-12-16T13:24:55Z</dcterms:created>
  <dcterms:modified xsi:type="dcterms:W3CDTF">2026-07-22T12:06:56Z</dcterms:modified>
</cp:coreProperties>
</file>