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E:\2026 год\закупка п.4\ДБФ\шины КАМАЗ, МТЗ июнь 2026\"/>
    </mc:Choice>
  </mc:AlternateContent>
  <xr:revisionPtr revIDLastSave="0" documentId="13_ncr:1_{9E18E84C-3740-437F-BA4D-2AC0A6C7A8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3" l="1"/>
  <c r="I9" i="3" s="1"/>
  <c r="J9" i="3" s="1"/>
  <c r="K9" i="3" s="1"/>
  <c r="G8" i="3"/>
  <c r="H8" i="3" s="1"/>
  <c r="H9" i="3" l="1"/>
  <c r="I8" i="3"/>
  <c r="J8" i="3" s="1"/>
  <c r="K8" i="3" s="1"/>
</calcChain>
</file>

<file path=xl/sharedStrings.xml><?xml version="1.0" encoding="utf-8"?>
<sst xmlns="http://schemas.openxmlformats.org/spreadsheetml/2006/main" count="35" uniqueCount="34">
  <si>
    <t>«УТВЕРЖДАЮ»
Начальник ФКУ ИК-17 ГУФСИН России
по Нижегородской области
полковник внутренней службы
_________________А.В. Аношин</t>
  </si>
  <si>
    <t>Сведения о начальной (максимальной) цене контракта с указанием метода ее определения, расчетов и документов, обосновывающих такие расчеты</t>
  </si>
  <si>
    <t>Используемый метод определения НМЦК с обоснованием:</t>
  </si>
  <si>
    <r>
      <rPr>
        <sz val="11"/>
        <color theme="1"/>
        <rFont val="Times New Roman"/>
        <charset val="204"/>
      </rPr>
      <t>Применен метод сопоставимых рыночных цен (анализ рынка), как приоритетный на основании информации о рыночных ценах идентичных товаров, соответствующих описанию объекта закупки.</t>
    </r>
    <r>
      <rPr>
        <sz val="14"/>
        <color rgb="FF000000"/>
        <rFont val="Times New Roman"/>
        <charset val="204"/>
      </rPr>
      <t xml:space="preserve">  </t>
    </r>
  </si>
  <si>
    <t>Описание объекта закупки</t>
  </si>
  <si>
    <t>Наименование объекта закупки</t>
  </si>
  <si>
    <t>Ед.изм.</t>
  </si>
  <si>
    <t>К-ВО (n) (шт)</t>
  </si>
  <si>
    <t>ИИ 1 (ц1)</t>
  </si>
  <si>
    <t>ИИ 2 (ц1)</t>
  </si>
  <si>
    <t>ИИ 3 (ц3)</t>
  </si>
  <si>
    <t>Средняя цена (&lt;ц&gt;)  (руб)</t>
  </si>
  <si>
    <t>НМЦК (руб)</t>
  </si>
  <si>
    <t>Расчет</t>
  </si>
  <si>
    <t>Среднее квадратичное отклонение (σ)</t>
  </si>
  <si>
    <t>Коэффициент вариации (V)</t>
  </si>
  <si>
    <t>Грузовая шина 425/85R21 TYREX- CRG POWER О-184 Омск для автомобиля КАМАЗ 43118 повышенной проходимости всесезонная, универсального назначения.</t>
  </si>
  <si>
    <t>шт</t>
  </si>
  <si>
    <t>ИИ – источник информации;</t>
  </si>
  <si>
    <t>&lt; ц &gt; - средняя арифметическая величина цены единицы товара;</t>
  </si>
  <si>
    <r>
      <rPr>
        <i/>
        <sz val="11"/>
        <color theme="1"/>
        <rFont val="Times New Roman"/>
        <charset val="204"/>
      </rPr>
      <t>V-</t>
    </r>
    <r>
      <rPr>
        <sz val="11"/>
        <color theme="1"/>
        <rFont val="Times New Roman"/>
        <charset val="204"/>
      </rPr>
      <t>коэффициент вариации;</t>
    </r>
  </si>
  <si>
    <r>
      <rPr>
        <i/>
        <sz val="11"/>
        <color theme="1"/>
        <rFont val="Times New Roman"/>
        <charset val="204"/>
      </rPr>
      <t>σ –</t>
    </r>
    <r>
      <rPr>
        <sz val="11"/>
        <color theme="1"/>
        <rFont val="Times New Roman"/>
        <charset val="204"/>
      </rPr>
      <t>среднее квадратичное отклонение;</t>
    </r>
  </si>
  <si>
    <r>
      <rPr>
        <i/>
        <sz val="11"/>
        <color theme="1"/>
        <rFont val="Times New Roman"/>
        <charset val="204"/>
      </rPr>
      <t xml:space="preserve">n- </t>
    </r>
    <r>
      <rPr>
        <sz val="11"/>
        <color theme="1"/>
        <rFont val="Times New Roman"/>
        <charset val="204"/>
      </rPr>
      <t>количество значений, используемых в расчете;</t>
    </r>
  </si>
  <si>
    <r>
      <rPr>
        <i/>
        <sz val="11"/>
        <color theme="1"/>
        <rFont val="Times New Roman"/>
        <charset val="204"/>
      </rPr>
      <t xml:space="preserve">НМЦК- </t>
    </r>
    <r>
      <rPr>
        <sz val="11"/>
        <color theme="1"/>
        <rFont val="Times New Roman"/>
        <charset val="204"/>
      </rPr>
      <t>начальная максимальная цена контракта</t>
    </r>
  </si>
  <si>
    <t>Источники получения информации:</t>
  </si>
  <si>
    <t>Дата подготовки обоснования НМЦК:        30.01.2017 года</t>
  </si>
  <si>
    <t>Работник контрактной службы/контрактный управляющий:_________________________</t>
  </si>
  <si>
    <t>Приложение № __ к Государственному контракту от "____"_____________2026г. №</t>
  </si>
  <si>
    <t>шины и покрышки пневматические прочие новые, а именно:</t>
  </si>
  <si>
    <t>Тракторная шина на МТЗ 82,1 NORTEC 18.4 R34</t>
  </si>
  <si>
    <t>В результате исследования начальная (максимальная) цена контракта составила 435400  рублей.</t>
  </si>
  <si>
    <r>
      <t>Источник информации 1</t>
    </r>
    <r>
      <rPr>
        <sz val="12"/>
        <color theme="1"/>
        <rFont val="Times New Roman"/>
        <charset val="204"/>
      </rPr>
      <t>:  № 213 от 29.07.2026</t>
    </r>
  </si>
  <si>
    <r>
      <t>Источник информации 2</t>
    </r>
    <r>
      <rPr>
        <sz val="12"/>
        <color theme="1"/>
        <rFont val="Times New Roman"/>
        <charset val="204"/>
      </rPr>
      <t>:  № 214 от 29.07.2026</t>
    </r>
  </si>
  <si>
    <r>
      <t xml:space="preserve">Источник информации 3: </t>
    </r>
    <r>
      <rPr>
        <u/>
        <sz val="12"/>
        <color theme="1"/>
        <rFont val="Times New Roman"/>
        <family val="1"/>
        <charset val="204"/>
      </rPr>
      <t>№</t>
    </r>
    <r>
      <rPr>
        <b/>
        <u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215 от 29.07.2026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</si>
</sst>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7" x14ac:knownFonts="1">
    <font>
      <sz val="11"/>
      <color theme="1"/>
      <name val="Calibri"/>
      <charset val="204"/>
      <scheme val="minor"/>
    </font>
    <font>
      <sz val="14"/>
      <color theme="1"/>
      <name val="Times New Roman"/>
      <charset val="204"/>
    </font>
    <font>
      <sz val="11"/>
      <color theme="1"/>
      <name val="Times New Roman"/>
      <charset val="204"/>
    </font>
    <font>
      <b/>
      <sz val="13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2"/>
      <color theme="1"/>
      <name val="Times New Roman"/>
      <charset val="204"/>
    </font>
    <font>
      <b/>
      <sz val="11"/>
      <color rgb="FF000000"/>
      <name val="Times New Roman"/>
      <charset val="204"/>
    </font>
    <font>
      <b/>
      <sz val="12"/>
      <color theme="1"/>
      <name val="Times New Roman"/>
      <charset val="204"/>
    </font>
    <font>
      <i/>
      <sz val="11"/>
      <color theme="1"/>
      <name val="Times New Roman"/>
      <charset val="204"/>
    </font>
    <font>
      <b/>
      <u/>
      <sz val="11"/>
      <color theme="1"/>
      <name val="Times New Roman"/>
      <charset val="204"/>
    </font>
    <font>
      <b/>
      <u/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4"/>
      <color rgb="FF000000"/>
      <name val="Times New Roman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2" xfId="0" applyFont="1" applyBorder="1" applyAlignment="1">
      <alignment wrapText="1"/>
    </xf>
    <xf numFmtId="0" fontId="2" fillId="0" borderId="0" xfId="0" applyFont="1"/>
    <xf numFmtId="0" fontId="2" fillId="0" borderId="5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2" fontId="4" fillId="0" borderId="8" xfId="0" applyNumberFormat="1" applyFont="1" applyBorder="1" applyAlignment="1">
      <alignment vertical="center"/>
    </xf>
    <xf numFmtId="2" fontId="8" fillId="0" borderId="8" xfId="0" applyNumberFormat="1" applyFont="1" applyBorder="1" applyAlignment="1">
      <alignment horizontal="center" vertical="center"/>
    </xf>
    <xf numFmtId="164" fontId="2" fillId="0" borderId="0" xfId="0" applyNumberFormat="1" applyFont="1"/>
    <xf numFmtId="0" fontId="6" fillId="2" borderId="0" xfId="0" applyFont="1" applyFill="1" applyAlignment="1">
      <alignment vertical="top" wrapText="1"/>
    </xf>
    <xf numFmtId="0" fontId="2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2" fillId="0" borderId="8" xfId="0" applyFont="1" applyBorder="1"/>
    <xf numFmtId="0" fontId="2" fillId="0" borderId="0" xfId="0" applyFont="1" applyAlignment="1"/>
    <xf numFmtId="0" fontId="2" fillId="0" borderId="0" xfId="0" applyFont="1" applyAlignment="1">
      <alignment horizontal="justify"/>
    </xf>
    <xf numFmtId="165" fontId="2" fillId="0" borderId="0" xfId="0" applyNumberFormat="1" applyFont="1"/>
    <xf numFmtId="0" fontId="4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11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15" fillId="2" borderId="0" xfId="0" applyFont="1" applyFill="1" applyAlignment="1">
      <alignment horizontal="left" vertical="top" wrapText="1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6"/>
  <sheetViews>
    <sheetView tabSelected="1" view="pageBreakPreview" topLeftCell="A16" zoomScaleNormal="100" workbookViewId="0">
      <selection activeCell="G33" sqref="G33"/>
    </sheetView>
  </sheetViews>
  <sheetFormatPr defaultColWidth="9" defaultRowHeight="15" x14ac:dyDescent="0.25"/>
  <cols>
    <col min="1" max="1" width="37.85546875" customWidth="1"/>
    <col min="2" max="2" width="5" customWidth="1"/>
    <col min="3" max="3" width="7.42578125" customWidth="1"/>
    <col min="4" max="4" width="10" customWidth="1"/>
    <col min="5" max="5" width="11.28515625" customWidth="1"/>
    <col min="6" max="6" width="10" customWidth="1"/>
    <col min="7" max="7" width="13.7109375" customWidth="1"/>
    <col min="8" max="8" width="13.85546875" customWidth="1"/>
    <col min="9" max="9" width="12.140625" customWidth="1"/>
    <col min="10" max="10" width="15.42578125" customWidth="1"/>
    <col min="11" max="11" width="15.5703125" customWidth="1"/>
  </cols>
  <sheetData>
    <row r="1" spans="1:13" ht="18.75" x14ac:dyDescent="0.3">
      <c r="B1" s="34" t="s">
        <v>27</v>
      </c>
      <c r="C1" s="34"/>
      <c r="D1" s="34"/>
      <c r="E1" s="34"/>
      <c r="F1" s="34"/>
      <c r="G1" s="34"/>
      <c r="H1" s="34"/>
      <c r="I1" s="34"/>
      <c r="J1" s="34"/>
      <c r="K1" s="34"/>
    </row>
    <row r="2" spans="1:13" ht="82.5" customHeight="1" x14ac:dyDescent="0.25">
      <c r="B2" s="35" t="s">
        <v>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ht="39.75" customHeight="1" x14ac:dyDescent="0.25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2"/>
      <c r="M3" s="2"/>
    </row>
    <row r="4" spans="1:13" ht="37.5" customHeight="1" x14ac:dyDescent="0.25">
      <c r="A4" s="1" t="s">
        <v>2</v>
      </c>
      <c r="B4" s="38" t="s">
        <v>3</v>
      </c>
      <c r="C4" s="39"/>
      <c r="D4" s="39"/>
      <c r="E4" s="39"/>
      <c r="F4" s="39"/>
      <c r="G4" s="39"/>
      <c r="H4" s="39"/>
      <c r="I4" s="39"/>
      <c r="J4" s="39"/>
      <c r="K4" s="40"/>
      <c r="L4" s="2"/>
      <c r="M4" s="2"/>
    </row>
    <row r="5" spans="1:13" ht="15" hidden="1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30.75" customHeight="1" x14ac:dyDescent="0.25">
      <c r="A6" s="3" t="s">
        <v>4</v>
      </c>
      <c r="B6" s="41" t="s">
        <v>28</v>
      </c>
      <c r="C6" s="42"/>
      <c r="D6" s="42"/>
      <c r="E6" s="42"/>
      <c r="F6" s="42"/>
      <c r="G6" s="42"/>
      <c r="H6" s="42"/>
      <c r="I6" s="42"/>
      <c r="J6" s="42"/>
      <c r="K6" s="42"/>
      <c r="L6" s="2"/>
      <c r="M6" s="2"/>
    </row>
    <row r="7" spans="1:13" ht="75" customHeight="1" x14ac:dyDescent="0.25">
      <c r="A7" s="4" t="s">
        <v>5</v>
      </c>
      <c r="B7" s="5" t="s">
        <v>6</v>
      </c>
      <c r="C7" s="5" t="s">
        <v>7</v>
      </c>
      <c r="D7" s="4" t="s">
        <v>8</v>
      </c>
      <c r="E7" s="4" t="s">
        <v>9</v>
      </c>
      <c r="F7" s="4" t="s">
        <v>10</v>
      </c>
      <c r="G7" s="6" t="s">
        <v>11</v>
      </c>
      <c r="H7" s="4" t="s">
        <v>12</v>
      </c>
      <c r="I7" s="4" t="s">
        <v>13</v>
      </c>
      <c r="J7" s="5" t="s">
        <v>14</v>
      </c>
      <c r="K7" s="5" t="s">
        <v>15</v>
      </c>
      <c r="L7" s="2"/>
      <c r="M7" s="2"/>
    </row>
    <row r="8" spans="1:13" ht="78" customHeight="1" x14ac:dyDescent="0.25">
      <c r="A8" s="7" t="s">
        <v>16</v>
      </c>
      <c r="B8" s="8" t="s">
        <v>17</v>
      </c>
      <c r="C8" s="9">
        <v>5</v>
      </c>
      <c r="D8" s="10">
        <v>56200</v>
      </c>
      <c r="E8" s="11">
        <v>57000</v>
      </c>
      <c r="F8" s="12">
        <v>58000</v>
      </c>
      <c r="G8" s="13">
        <f>(D8+E8+F8)/3</f>
        <v>57066.666666666664</v>
      </c>
      <c r="H8" s="13">
        <f>C8*G8</f>
        <v>285333.33333333331</v>
      </c>
      <c r="I8" s="17">
        <f>((G8-D8)*(G8-D8)+(G8-E8)*(G8-E8)+(G8-F8)*(G8-F8))/2</f>
        <v>813333.33333333337</v>
      </c>
      <c r="J8" s="18">
        <f>SQRT(I8)</f>
        <v>901.84995056457888</v>
      </c>
      <c r="K8" s="17">
        <f>J8/G8*100</f>
        <v>1.5803445395407341</v>
      </c>
      <c r="L8" s="2"/>
      <c r="M8" s="2"/>
    </row>
    <row r="9" spans="1:13" ht="37.5" customHeight="1" x14ac:dyDescent="0.25">
      <c r="A9" s="7" t="s">
        <v>29</v>
      </c>
      <c r="B9" s="8" t="s">
        <v>17</v>
      </c>
      <c r="C9" s="9">
        <v>2</v>
      </c>
      <c r="D9" s="10">
        <v>74300</v>
      </c>
      <c r="E9" s="11">
        <v>75000</v>
      </c>
      <c r="F9" s="12">
        <v>75800</v>
      </c>
      <c r="G9" s="13">
        <f>(D9+E9+F9)/3</f>
        <v>75033.333333333328</v>
      </c>
      <c r="H9" s="13">
        <f>C9*G9</f>
        <v>150066.66666666666</v>
      </c>
      <c r="I9" s="17">
        <f>((G9-D9)*(G9-D9)+(G9-E9)*(G9-E9)+(G9-F9)*(G9-F9))/2</f>
        <v>563333.33333333326</v>
      </c>
      <c r="J9" s="18">
        <f>SQRT(I9)</f>
        <v>750.55534994651339</v>
      </c>
      <c r="K9" s="17">
        <f>J9/G9*100</f>
        <v>1.0002958906439539</v>
      </c>
      <c r="L9" s="2"/>
      <c r="M9" s="2"/>
    </row>
    <row r="10" spans="1:13" ht="15.75" x14ac:dyDescent="0.25">
      <c r="A10" s="30"/>
      <c r="B10" s="30"/>
      <c r="C10" s="30"/>
      <c r="D10" s="30"/>
      <c r="E10" s="30"/>
      <c r="F10" s="30"/>
      <c r="G10" s="30"/>
      <c r="H10" s="14">
        <v>435400</v>
      </c>
      <c r="I10" s="19"/>
      <c r="J10" s="19"/>
      <c r="K10" s="19"/>
      <c r="L10" s="2"/>
      <c r="M10" s="2"/>
    </row>
    <row r="11" spans="1:13" x14ac:dyDescent="0.25">
      <c r="A11" s="31" t="s">
        <v>30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2"/>
      <c r="M11" s="2"/>
    </row>
    <row r="12" spans="1:13" x14ac:dyDescent="0.25">
      <c r="A12" s="32" t="s">
        <v>18</v>
      </c>
      <c r="B12" s="32"/>
      <c r="C12" s="32"/>
      <c r="D12" s="32"/>
      <c r="E12" s="2"/>
      <c r="F12" s="2"/>
      <c r="G12" s="2"/>
      <c r="H12" s="15"/>
      <c r="I12" s="2"/>
      <c r="J12" s="2"/>
      <c r="K12" s="2"/>
      <c r="L12" s="2"/>
      <c r="M12" s="2"/>
    </row>
    <row r="13" spans="1:13" x14ac:dyDescent="0.25">
      <c r="A13" s="33" t="s">
        <v>19</v>
      </c>
      <c r="B13" s="33"/>
      <c r="C13" s="33"/>
      <c r="D13" s="33"/>
      <c r="E13" s="33"/>
      <c r="F13" s="33"/>
      <c r="G13" s="33"/>
      <c r="H13" s="2"/>
      <c r="I13" s="20"/>
      <c r="J13" s="20"/>
      <c r="K13" s="2"/>
      <c r="L13" s="2"/>
      <c r="M13" s="2"/>
    </row>
    <row r="14" spans="1:13" x14ac:dyDescent="0.25">
      <c r="A14" s="28" t="s">
        <v>20</v>
      </c>
      <c r="B14" s="28"/>
      <c r="C14" s="28"/>
      <c r="D14" s="28"/>
      <c r="E14" s="2"/>
      <c r="F14" s="2"/>
      <c r="G14" s="2"/>
      <c r="H14" s="2"/>
      <c r="I14" s="2"/>
      <c r="J14" s="21"/>
      <c r="K14" s="2"/>
      <c r="L14" s="2"/>
      <c r="M14" s="2"/>
    </row>
    <row r="15" spans="1:13" x14ac:dyDescent="0.25">
      <c r="A15" s="28" t="s">
        <v>21</v>
      </c>
      <c r="B15" s="28"/>
      <c r="C15" s="28"/>
      <c r="D15" s="28"/>
      <c r="E15" s="28"/>
      <c r="F15" s="2"/>
      <c r="G15" s="2"/>
      <c r="H15" s="2"/>
      <c r="I15" s="2"/>
      <c r="J15" s="21"/>
      <c r="K15" s="2"/>
      <c r="L15" s="2"/>
      <c r="M15" s="2"/>
    </row>
    <row r="16" spans="1:13" x14ac:dyDescent="0.25">
      <c r="A16" s="28" t="s">
        <v>22</v>
      </c>
      <c r="B16" s="28"/>
      <c r="C16" s="28"/>
      <c r="D16" s="28"/>
      <c r="E16" s="28"/>
      <c r="F16" s="2"/>
      <c r="G16" s="2"/>
      <c r="H16" s="2"/>
      <c r="I16" s="2"/>
      <c r="J16" s="2"/>
      <c r="K16" s="2"/>
      <c r="L16" s="2"/>
      <c r="M16" s="2"/>
    </row>
    <row r="17" spans="1:13" x14ac:dyDescent="0.25">
      <c r="A17" s="28" t="s">
        <v>23</v>
      </c>
      <c r="B17" s="28"/>
      <c r="C17" s="28"/>
      <c r="D17" s="28"/>
      <c r="E17" s="28"/>
      <c r="F17" s="28"/>
      <c r="G17" s="2"/>
      <c r="H17" s="2"/>
      <c r="I17" s="2"/>
      <c r="J17" s="2"/>
      <c r="K17" s="2"/>
      <c r="L17" s="2"/>
      <c r="M17" s="2"/>
    </row>
    <row r="18" spans="1:13" x14ac:dyDescent="0.25">
      <c r="A18" s="29" t="s">
        <v>24</v>
      </c>
      <c r="B18" s="29"/>
      <c r="C18" s="29"/>
      <c r="D18" s="29"/>
      <c r="E18" s="29"/>
      <c r="F18" s="29"/>
      <c r="G18" s="29"/>
      <c r="H18" s="29"/>
      <c r="I18" s="29"/>
      <c r="J18" s="29"/>
      <c r="K18" s="2"/>
      <c r="L18" s="2"/>
      <c r="M18" s="2"/>
    </row>
    <row r="19" spans="1:13" ht="23.25" customHeight="1" x14ac:dyDescent="0.25">
      <c r="A19" s="25" t="s">
        <v>31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"/>
      <c r="M19" s="2"/>
    </row>
    <row r="20" spans="1:13" ht="30" hidden="1" customHeight="1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2"/>
      <c r="M20" s="2"/>
    </row>
    <row r="21" spans="1:13" ht="15.75" customHeight="1" x14ac:dyDescent="0.25">
      <c r="A21" s="25" t="s">
        <v>32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"/>
      <c r="M21" s="2"/>
    </row>
    <row r="22" spans="1:13" ht="13.5" customHeight="1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"/>
      <c r="M22" s="2"/>
    </row>
    <row r="23" spans="1:13" ht="15.75" hidden="1" customHeight="1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"/>
      <c r="M23" s="2"/>
    </row>
    <row r="24" spans="1:13" ht="4.5" customHeight="1" x14ac:dyDescent="0.25">
      <c r="A24" s="27" t="s">
        <v>33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"/>
      <c r="M24" s="2"/>
    </row>
    <row r="25" spans="1:13" ht="10.5" customHeight="1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"/>
      <c r="M25" s="2"/>
    </row>
    <row r="26" spans="1:13" ht="0.75" customHeight="1" x14ac:dyDescent="0.2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"/>
      <c r="M26" s="2"/>
    </row>
    <row r="27" spans="1:13" hidden="1" x14ac:dyDescent="0.25">
      <c r="A27" s="23" t="s">
        <v>25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"/>
      <c r="M27" s="2"/>
    </row>
    <row r="28" spans="1:13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ht="15.75" x14ac:dyDescent="0.25">
      <c r="A29" s="24" t="s">
        <v>26</v>
      </c>
      <c r="B29" s="24"/>
      <c r="C29" s="24"/>
      <c r="D29" s="24"/>
      <c r="E29" s="24"/>
      <c r="F29" s="2"/>
      <c r="G29" s="2"/>
      <c r="H29" s="2"/>
      <c r="I29" s="2"/>
      <c r="J29" s="2"/>
      <c r="K29" s="22">
        <v>46232</v>
      </c>
      <c r="L29" s="2"/>
      <c r="M29" s="2"/>
    </row>
    <row r="30" spans="1:13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</sheetData>
  <mergeCells count="19">
    <mergeCell ref="B1:K1"/>
    <mergeCell ref="B2:K2"/>
    <mergeCell ref="A3:K3"/>
    <mergeCell ref="B4:K4"/>
    <mergeCell ref="B6:K6"/>
    <mergeCell ref="A10:G10"/>
    <mergeCell ref="A11:K11"/>
    <mergeCell ref="A12:D12"/>
    <mergeCell ref="A13:G13"/>
    <mergeCell ref="A14:D14"/>
    <mergeCell ref="A27:K27"/>
    <mergeCell ref="A29:E29"/>
    <mergeCell ref="A21:K23"/>
    <mergeCell ref="A24:K26"/>
    <mergeCell ref="A15:E15"/>
    <mergeCell ref="A16:E16"/>
    <mergeCell ref="A17:F17"/>
    <mergeCell ref="A18:J18"/>
    <mergeCell ref="A19:K19"/>
  </mergeCells>
  <pageMargins left="0.70866141732283505" right="0.70866141732283505" top="0.37" bottom="0.19" header="0.31496062992126" footer="0.31496062992126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Elena</cp:lastModifiedBy>
  <cp:lastPrinted>2026-06-15T13:03:44Z</cp:lastPrinted>
  <dcterms:created xsi:type="dcterms:W3CDTF">2014-03-03T05:25:00Z</dcterms:created>
  <dcterms:modified xsi:type="dcterms:W3CDTF">2026-07-29T13:26:04Z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12474F6063D2406599D2279C8865D52E_13</vt:lpwstr>
  </property>
  <property fmtid="{D5CDD505-2E9C-101B-9397-08002B2CF9AE}" pid="3" name="KSOProductBuildVer">
    <vt:lpwstr>1049-12.2.0.23155</vt:lpwstr>
  </property>
</Properties>
</file>