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8800" windowHeight="12330"/>
  </bookViews>
  <sheets>
    <sheet name="Расчет НМЦК" sheetId="2" r:id="rId1"/>
  </sheets>
  <definedNames>
    <definedName name="_xlnm.Print_Area" localSheetId="0">'Расчет НМЦК'!$A$1:$O$24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6" i="2" l="1"/>
  <c r="K15" i="2" l="1"/>
  <c r="J15" i="2" l="1"/>
  <c r="I16" i="2" s="1"/>
  <c r="H15" i="2"/>
  <c r="G16" i="2" s="1"/>
  <c r="F15" i="2"/>
  <c r="E16" i="2" s="1"/>
  <c r="C11" i="2" s="1"/>
  <c r="O15" i="2" l="1"/>
  <c r="N15" i="2"/>
  <c r="O16" i="2"/>
  <c r="K16" i="2" s="1"/>
</calcChain>
</file>

<file path=xl/sharedStrings.xml><?xml version="1.0" encoding="utf-8"?>
<sst xmlns="http://schemas.openxmlformats.org/spreadsheetml/2006/main" count="42" uniqueCount="38">
  <si>
    <t>№ п/п</t>
  </si>
  <si>
    <t>Объем</t>
  </si>
  <si>
    <t>Ед.изм.</t>
  </si>
  <si>
    <t>Начальная (максимальная) цена контракта</t>
  </si>
  <si>
    <t>Используемый метод определения НМЦК, обоснование его применения</t>
  </si>
  <si>
    <t>Расчетные формулы</t>
  </si>
  <si>
    <t>коэффициент вариации V</t>
  </si>
  <si>
    <t>среднее квадратичное отклонение Q</t>
  </si>
  <si>
    <t>начальная (максимальная) цена контракта для каждого предмета закупки (рыночная стоимость)</t>
  </si>
  <si>
    <t xml:space="preserve">средняя арифметическая величина цены единицы товара, работы, услуги - &lt;ц&gt; </t>
  </si>
  <si>
    <t xml:space="preserve">цi  - цена единицы товара, работы, услуги, указанная в предложении с номером i;
&lt;ц&gt; - средняя арифметическая величина цены единицы товара, работы, услуги;
n - количество значений, используемых в расчете
</t>
  </si>
  <si>
    <t>отношение суммы цен единицы товара, указанных во всех ценовых предложениях к количеству полученных ценовых предложений</t>
  </si>
  <si>
    <t>Дата составления</t>
  </si>
  <si>
    <t>Начальная (максимальная) цена контракта, согласно выделенным лимитам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</si>
  <si>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цi  - цена единицы товара, работы, услуги, представленная в предложении с номером i</t>
  </si>
  <si>
    <t>ИТОГО:</t>
  </si>
  <si>
    <t>Цена за ед.,руб.</t>
  </si>
  <si>
    <t>Коэффициент вариации,(%) V=</t>
  </si>
  <si>
    <t>Сред.квадр.отклонение σ=</t>
  </si>
  <si>
    <t>Средняя цена, руб.</t>
  </si>
  <si>
    <t>НМЦК (ЦК), руб.</t>
  </si>
  <si>
    <t>Кол-во</t>
  </si>
  <si>
    <t>п.3.7.1. Приказа Минэкономразвития России от 02.10.2013 № 567</t>
  </si>
  <si>
    <t>Главный энергетик ЭМГ ФКУ ИК-2, майор внутренней службы</t>
  </si>
  <si>
    <t>Б.М. Бартахаев</t>
  </si>
  <si>
    <t>Обоснование начальной (максимальной) цены контракта</t>
  </si>
  <si>
    <t>Выбор исполнителя определялся методом сопоставимых рыночных цен, согласно ч.6, ст.22. Федерального закона от 05.04.2013 № 44-ФЗ «О контрактной системе в сфере закупок товаров, работ и услуг для обеспечения государственных и муниципальных нужд». В соответствии с Приказом Министерства экономического развития Российской Федерации от 02.10.2013 № 567 проведено исследование цен.Согласно пункту 3.7. Приказа Минэкономразвития России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(далее – Рекомендации) в целях получения ценовой информации в отношении товара, работы, услуги для определения НМЦК рекомендуется осуществить несколько процедур предусмотренных данным приказом.
При изучении рынка использовались пункты 3.7.1, 3.7.3, 3.7.4 Рекомендаций - сбор и анализ общедоступной ценовой информации в отношении товара, работы, услуги.
В целях получения ценовой информации в отношении товара для определения цены контракта, был произведен поиск ценовой информации в реестре контрактов на единой информационной системе в сфере закупок товаров, работ, услуг для обеспечения государственных или муниципальных нужд, а также поиск в сети Интернет информации содержащейся в рекламах, каталогах, описаниях товаров и в других предложениях, обращенных к неопределенному кругу лиц и признаваемых в соответствии с гражданским законодательством публичными офертами.
При использовании пункта 3.7.1 Рекомендаций, направлены запросы поставщикам, обладающим опытом поставок соответствующих товаров, работ, услуг. Для изучения рынка поставщикам направлено 5 запросов. Получено 3 ответа.
При использовании пункта 3.7.3  Рекомендаций, осуществлен поиск ценовой информации в реестре контрактов, заключенных с поставщиками (ЕИС). Идентичная информация отсутствует в связи с большой разновидностью и наименованием позиций товаров в данном контракте.
При использовании пункта 3.7.4 Рекомендаций, осуществлен сбор и анализ общедоступной ценовой информации, содержащихся в рекламе, каталогах, и в других приложениях (сети Интернет, торговые платформы маркетплейсов), идентичная информация отсутствует.</t>
  </si>
  <si>
    <t>Наименование товара</t>
  </si>
  <si>
    <t>Наименьшее ценовое предложение</t>
  </si>
  <si>
    <t>Цена общая, руб.</t>
  </si>
  <si>
    <t>Поставка товара для ФКУ ИК-2 УФСИН России по Республике Бурятия</t>
  </si>
  <si>
    <t>_____________________</t>
  </si>
  <si>
    <t>Канат стальной (D-24)</t>
  </si>
  <si>
    <t>м.</t>
  </si>
  <si>
    <r>
      <t>Ценовое предложение №1 (</t>
    </r>
    <r>
      <rPr>
        <sz val="14"/>
        <rFont val="PT Astra Serif"/>
        <family val="1"/>
        <charset val="204"/>
      </rPr>
      <t>вх-4/ТО/61/14-_____ от 21.09.2026</t>
    </r>
    <r>
      <rPr>
        <sz val="14"/>
        <color theme="1"/>
        <rFont val="PT Astra Serif"/>
        <family val="1"/>
        <charset val="204"/>
      </rPr>
      <t>)</t>
    </r>
  </si>
  <si>
    <r>
      <t>Ценовое предложение №2 (</t>
    </r>
    <r>
      <rPr>
        <sz val="14"/>
        <rFont val="PT Astra Serif"/>
        <family val="1"/>
        <charset val="204"/>
      </rPr>
      <t>вх-4/ТО/61/14-_____ от 21.09.2026</t>
    </r>
    <r>
      <rPr>
        <sz val="14"/>
        <color theme="1"/>
        <rFont val="PT Astra Serif"/>
        <family val="1"/>
        <charset val="204"/>
      </rPr>
      <t>)</t>
    </r>
  </si>
  <si>
    <r>
      <t>Ценовое предложение №3 (</t>
    </r>
    <r>
      <rPr>
        <sz val="14"/>
        <rFont val="PT Astra Serif"/>
        <family val="1"/>
        <charset val="204"/>
      </rPr>
      <t>вх-4/ТО/61/14-_____ от 21.09.2026</t>
    </r>
    <r>
      <rPr>
        <sz val="14"/>
        <color theme="1"/>
        <rFont val="PT Astra Serif"/>
        <family val="1"/>
        <charset val="204"/>
      </rPr>
      <t>)</t>
    </r>
  </si>
  <si>
    <r>
      <rPr>
        <sz val="14"/>
        <color theme="1"/>
        <rFont val="PT Astra Serif"/>
        <family val="1"/>
        <charset val="204"/>
      </rPr>
      <t xml:space="preserve">                *В соответствии с разъяснениями Министерства экономического развития Российской Федерации (письмо от 08.04.2014 №Д28и-443) при использовании метода сопоставимых рыночных цен (анализа рынка) Государственный заказчик вправе осуществлять закупку товаров, работ, услуг у единственного поставщика (подрядчика, исполнителя) по наименьшему ценовому предложению. Поставщик №1, НМЦК (ЦК) - 186 000,00 (Сто восемьдесят шесть тысяч) рублей 00 копеек. Оплата за поставленный товар производится в форме безналичного денежного расчета из средств дополнительного бюджетного финансирования в пределах, информации о поступлении доходов от собственной производственной деятельности на 2026 г.
                </t>
    </r>
    <r>
      <rPr>
        <b/>
        <sz val="14"/>
        <color theme="1"/>
        <rFont val="PT Astra Serif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</si>
</sst>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#,##0.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PT Astra Serif"/>
      <family val="1"/>
      <charset val="204"/>
    </font>
    <font>
      <b/>
      <sz val="14"/>
      <color theme="1"/>
      <name val="PT Astra Serif"/>
      <family val="1"/>
      <charset val="204"/>
    </font>
    <font>
      <sz val="16"/>
      <color theme="1"/>
      <name val="PT Astra Serif"/>
      <family val="1"/>
      <charset val="204"/>
    </font>
    <font>
      <sz val="14"/>
      <color theme="1"/>
      <name val="PT Astra Serif"/>
      <family val="1"/>
      <charset val="204"/>
    </font>
    <font>
      <sz val="14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3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/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5" fillId="3" borderId="0" xfId="0" applyFont="1" applyFill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104855</xdr:colOff>
      <xdr:row>5</xdr:row>
      <xdr:rowOff>42422</xdr:rowOff>
    </xdr:from>
    <xdr:to>
      <xdr:col>5</xdr:col>
      <xdr:colOff>18242</xdr:colOff>
      <xdr:row>5</xdr:row>
      <xdr:rowOff>594872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4176" y="7444708"/>
          <a:ext cx="1635893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129988</xdr:colOff>
      <xdr:row>6</xdr:row>
      <xdr:rowOff>98612</xdr:rowOff>
    </xdr:from>
    <xdr:to>
      <xdr:col>4</xdr:col>
      <xdr:colOff>432278</xdr:colOff>
      <xdr:row>6</xdr:row>
      <xdr:rowOff>517711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06588" y="6813737"/>
          <a:ext cx="988091" cy="419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123265</xdr:colOff>
      <xdr:row>7</xdr:row>
      <xdr:rowOff>246529</xdr:rowOff>
    </xdr:from>
    <xdr:to>
      <xdr:col>5</xdr:col>
      <xdr:colOff>188417</xdr:colOff>
      <xdr:row>7</xdr:row>
      <xdr:rowOff>648484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305736" y="4504764"/>
          <a:ext cx="1792842" cy="4019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P42"/>
  <sheetViews>
    <sheetView tabSelected="1" view="pageBreakPreview" topLeftCell="A7" zoomScale="85" zoomScaleNormal="115" zoomScaleSheetLayoutView="85" workbookViewId="0">
      <selection activeCell="C11" sqref="C11:D11"/>
    </sheetView>
  </sheetViews>
  <sheetFormatPr defaultRowHeight="15" x14ac:dyDescent="0.25"/>
  <cols>
    <col min="1" max="1" width="5" customWidth="1"/>
    <col min="2" max="2" width="43.28515625" customWidth="1"/>
    <col min="3" max="3" width="11.85546875" customWidth="1"/>
    <col min="4" max="4" width="10.28515625" customWidth="1"/>
    <col min="5" max="5" width="15.5703125" customWidth="1"/>
    <col min="6" max="6" width="15.28515625" customWidth="1"/>
    <col min="7" max="7" width="14.28515625" customWidth="1"/>
    <col min="8" max="8" width="16.85546875" customWidth="1"/>
    <col min="9" max="10" width="15.42578125" customWidth="1"/>
    <col min="11" max="11" width="22.140625" customWidth="1"/>
    <col min="12" max="12" width="18.140625" customWidth="1"/>
    <col min="13" max="14" width="17" customWidth="1"/>
    <col min="15" max="15" width="33" customWidth="1"/>
    <col min="16" max="16" width="25.140625" customWidth="1"/>
  </cols>
  <sheetData>
    <row r="1" spans="1:16" ht="27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39"/>
      <c r="L1" s="39"/>
      <c r="M1" s="39"/>
      <c r="N1" s="39"/>
      <c r="O1" s="39"/>
      <c r="P1" s="14"/>
    </row>
    <row r="2" spans="1:16" s="6" customFormat="1" ht="25.5" customHeight="1" x14ac:dyDescent="0.25">
      <c r="A2" s="3"/>
      <c r="B2" s="4"/>
      <c r="C2" s="51" t="s">
        <v>25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4"/>
      <c r="P2" s="4"/>
    </row>
    <row r="3" spans="1:16" ht="333.75" customHeight="1" x14ac:dyDescent="0.25">
      <c r="A3" s="44" t="s">
        <v>4</v>
      </c>
      <c r="B3" s="45"/>
      <c r="C3" s="46"/>
      <c r="D3" s="47" t="s">
        <v>26</v>
      </c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  <c r="P3" s="15"/>
    </row>
    <row r="4" spans="1:16" ht="40.5" customHeight="1" x14ac:dyDescent="0.25">
      <c r="A4" s="50" t="s">
        <v>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7"/>
    </row>
    <row r="5" spans="1:16" ht="38.450000000000003" customHeight="1" x14ac:dyDescent="0.25">
      <c r="A5" s="40" t="s">
        <v>9</v>
      </c>
      <c r="B5" s="40"/>
      <c r="C5" s="40"/>
      <c r="D5" s="52" t="s">
        <v>11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4"/>
      <c r="P5" s="16"/>
    </row>
    <row r="6" spans="1:16" ht="69.75" customHeight="1" x14ac:dyDescent="0.25">
      <c r="A6" s="40" t="s">
        <v>7</v>
      </c>
      <c r="B6" s="40"/>
      <c r="C6" s="40"/>
      <c r="D6" s="44" t="s">
        <v>10</v>
      </c>
      <c r="E6" s="45"/>
      <c r="F6" s="45"/>
      <c r="G6" s="45"/>
      <c r="H6" s="45"/>
      <c r="I6" s="45"/>
      <c r="J6" s="45"/>
      <c r="K6" s="45"/>
      <c r="L6" s="45"/>
      <c r="M6" s="45"/>
      <c r="N6" s="45"/>
      <c r="O6" s="46"/>
      <c r="P6" s="17"/>
    </row>
    <row r="7" spans="1:16" ht="46.15" customHeight="1" x14ac:dyDescent="0.25">
      <c r="A7" s="40" t="s">
        <v>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17"/>
    </row>
    <row r="8" spans="1:16" ht="78.75" customHeight="1" x14ac:dyDescent="0.25">
      <c r="A8" s="56" t="s">
        <v>8</v>
      </c>
      <c r="B8" s="40"/>
      <c r="C8" s="40"/>
      <c r="D8" s="44" t="s">
        <v>14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46"/>
      <c r="P8" s="17"/>
    </row>
    <row r="9" spans="1:16" ht="45" customHeight="1" x14ac:dyDescent="0.25">
      <c r="A9" s="56" t="s">
        <v>3</v>
      </c>
      <c r="B9" s="40"/>
      <c r="C9" s="40"/>
      <c r="D9" s="47" t="s">
        <v>28</v>
      </c>
      <c r="E9" s="48"/>
      <c r="F9" s="48"/>
      <c r="G9" s="48"/>
      <c r="H9" s="48"/>
      <c r="I9" s="48"/>
      <c r="J9" s="48"/>
      <c r="K9" s="48"/>
      <c r="L9" s="48"/>
      <c r="M9" s="48"/>
      <c r="N9" s="48"/>
      <c r="O9" s="49"/>
      <c r="P9" s="15"/>
    </row>
    <row r="10" spans="1:16" ht="33.75" customHeight="1" x14ac:dyDescent="0.25">
      <c r="A10" s="57" t="s">
        <v>12</v>
      </c>
      <c r="B10" s="58"/>
      <c r="C10" s="59">
        <v>46286</v>
      </c>
      <c r="D10" s="60"/>
      <c r="E10" s="32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ht="57.75" customHeight="1" x14ac:dyDescent="0.25">
      <c r="A11" s="40" t="s">
        <v>13</v>
      </c>
      <c r="B11" s="40"/>
      <c r="C11" s="84">
        <f>E16</f>
        <v>186000</v>
      </c>
      <c r="D11" s="80"/>
      <c r="E11" s="83" t="s">
        <v>30</v>
      </c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18"/>
    </row>
    <row r="12" spans="1:16" ht="30.75" customHeight="1" x14ac:dyDescent="0.25">
      <c r="A12" s="40" t="s">
        <v>0</v>
      </c>
      <c r="B12" s="42" t="s">
        <v>27</v>
      </c>
      <c r="C12" s="79" t="s">
        <v>22</v>
      </c>
      <c r="D12" s="80"/>
      <c r="E12" s="80"/>
      <c r="F12" s="80"/>
      <c r="G12" s="80"/>
      <c r="H12" s="80"/>
      <c r="I12" s="80"/>
      <c r="J12" s="81"/>
      <c r="K12" s="41" t="s">
        <v>19</v>
      </c>
      <c r="L12" s="69" t="s">
        <v>18</v>
      </c>
      <c r="M12" s="70"/>
      <c r="N12" s="63" t="s">
        <v>17</v>
      </c>
      <c r="O12" s="41" t="s">
        <v>20</v>
      </c>
      <c r="P12" s="19"/>
    </row>
    <row r="13" spans="1:16" ht="78" customHeight="1" x14ac:dyDescent="0.25">
      <c r="A13" s="40"/>
      <c r="B13" s="43"/>
      <c r="C13" s="40" t="s">
        <v>1</v>
      </c>
      <c r="D13" s="40"/>
      <c r="E13" s="77" t="s">
        <v>34</v>
      </c>
      <c r="F13" s="78"/>
      <c r="G13" s="77" t="s">
        <v>35</v>
      </c>
      <c r="H13" s="78"/>
      <c r="I13" s="77" t="s">
        <v>36</v>
      </c>
      <c r="J13" s="78"/>
      <c r="K13" s="41"/>
      <c r="L13" s="71"/>
      <c r="M13" s="72"/>
      <c r="N13" s="64"/>
      <c r="O13" s="41"/>
      <c r="P13" s="19"/>
    </row>
    <row r="14" spans="1:16" ht="47.25" customHeight="1" x14ac:dyDescent="0.25">
      <c r="A14" s="40"/>
      <c r="B14" s="43"/>
      <c r="C14" s="27" t="s">
        <v>2</v>
      </c>
      <c r="D14" s="27" t="s">
        <v>21</v>
      </c>
      <c r="E14" s="11" t="s">
        <v>16</v>
      </c>
      <c r="F14" s="11" t="s">
        <v>29</v>
      </c>
      <c r="G14" s="11" t="s">
        <v>16</v>
      </c>
      <c r="H14" s="11" t="s">
        <v>29</v>
      </c>
      <c r="I14" s="11" t="s">
        <v>16</v>
      </c>
      <c r="J14" s="11" t="s">
        <v>29</v>
      </c>
      <c r="K14" s="41"/>
      <c r="L14" s="73"/>
      <c r="M14" s="74"/>
      <c r="N14" s="65"/>
      <c r="O14" s="41"/>
      <c r="P14" s="19"/>
    </row>
    <row r="15" spans="1:16" s="9" customFormat="1" ht="18.75" customHeight="1" x14ac:dyDescent="0.3">
      <c r="A15" s="28">
        <v>1</v>
      </c>
      <c r="B15" s="30" t="s">
        <v>32</v>
      </c>
      <c r="C15" s="38" t="s">
        <v>33</v>
      </c>
      <c r="D15" s="37">
        <v>300</v>
      </c>
      <c r="E15" s="33">
        <v>620</v>
      </c>
      <c r="F15" s="35">
        <f>E15*D15</f>
        <v>186000</v>
      </c>
      <c r="G15" s="31">
        <v>746.9</v>
      </c>
      <c r="H15" s="35">
        <f>G15*D15</f>
        <v>224070</v>
      </c>
      <c r="I15" s="26">
        <v>800</v>
      </c>
      <c r="J15" s="12">
        <f>I15*D15</f>
        <v>240000</v>
      </c>
      <c r="K15" s="12">
        <f>(E15+G15+I15)/3</f>
        <v>722.30000000000007</v>
      </c>
      <c r="L15" s="89">
        <v>92.487099999999998</v>
      </c>
      <c r="M15" s="90"/>
      <c r="N15" s="34">
        <f>(L15*100)/K15</f>
        <v>12.804527204762561</v>
      </c>
      <c r="O15" s="12">
        <f>K15*D15</f>
        <v>216690.00000000003</v>
      </c>
      <c r="P15" s="19"/>
    </row>
    <row r="16" spans="1:16" ht="18" customHeight="1" x14ac:dyDescent="0.25">
      <c r="A16" s="66" t="s">
        <v>15</v>
      </c>
      <c r="B16" s="67"/>
      <c r="C16" s="67"/>
      <c r="D16" s="68"/>
      <c r="E16" s="85">
        <f>SUM(F15:F15)</f>
        <v>186000</v>
      </c>
      <c r="F16" s="86"/>
      <c r="G16" s="85">
        <f>SUM(H15:H15)</f>
        <v>224070</v>
      </c>
      <c r="H16" s="86"/>
      <c r="I16" s="87">
        <f>SUM(J15:J15)</f>
        <v>240000</v>
      </c>
      <c r="J16" s="88"/>
      <c r="K16" s="36">
        <f>O16</f>
        <v>216690.00000000003</v>
      </c>
      <c r="L16" s="75">
        <v>27746.140299999999</v>
      </c>
      <c r="M16" s="76"/>
      <c r="N16" s="34">
        <f>(L16*100)/K16</f>
        <v>12.804531958096817</v>
      </c>
      <c r="O16" s="36">
        <f>SUM(O15:O15)</f>
        <v>216690.00000000003</v>
      </c>
      <c r="P16" s="19"/>
    </row>
    <row r="17" spans="1:16" s="6" customFormat="1" ht="18" customHeight="1" x14ac:dyDescent="0.25">
      <c r="A17" s="17"/>
      <c r="B17" s="22"/>
      <c r="C17" s="23"/>
      <c r="D17" s="23"/>
      <c r="E17" s="23"/>
      <c r="F17" s="24"/>
      <c r="G17" s="24"/>
      <c r="H17" s="24"/>
      <c r="I17" s="24"/>
      <c r="J17" s="25"/>
      <c r="K17" s="19"/>
      <c r="L17" s="24"/>
      <c r="M17" s="24"/>
      <c r="N17" s="24"/>
      <c r="O17" s="19"/>
      <c r="P17" s="19"/>
    </row>
    <row r="18" spans="1:16" s="21" customFormat="1" ht="18" customHeight="1" x14ac:dyDescent="0.25">
      <c r="A18" s="82" t="s">
        <v>37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</row>
    <row r="19" spans="1:16" s="21" customFormat="1" ht="18" customHeight="1" x14ac:dyDescent="0.25">
      <c r="A19" s="82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</row>
    <row r="20" spans="1:16" s="21" customFormat="1" ht="18" customHeight="1" x14ac:dyDescent="0.25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</row>
    <row r="21" spans="1:16" s="21" customFormat="1" ht="18" customHeight="1" x14ac:dyDescent="0.25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</row>
    <row r="22" spans="1:16" ht="43.5" customHeight="1" x14ac:dyDescent="0.3">
      <c r="A22" s="55" t="s">
        <v>23</v>
      </c>
      <c r="B22" s="55"/>
      <c r="C22" s="55"/>
      <c r="D22" s="55"/>
      <c r="E22" s="55"/>
      <c r="F22" s="55"/>
      <c r="G22" s="29"/>
      <c r="H22" s="61" t="s">
        <v>31</v>
      </c>
      <c r="I22" s="61"/>
      <c r="J22" s="61"/>
      <c r="K22" s="61" t="s">
        <v>24</v>
      </c>
      <c r="L22" s="61"/>
      <c r="M22" s="62"/>
      <c r="N22" s="20"/>
      <c r="O22" s="13"/>
      <c r="P22" s="13"/>
    </row>
    <row r="23" spans="1:16" ht="14.25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ht="14.25" customHeight="1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ht="18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ht="31.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 ht="14.25" customHeight="1" x14ac:dyDescent="0.25"/>
    <row r="30" spans="1:16" ht="23.25" customHeight="1" x14ac:dyDescent="0.25"/>
    <row r="31" spans="1:16" ht="30.75" customHeight="1" x14ac:dyDescent="0.25"/>
    <row r="32" spans="1:16" ht="30" customHeight="1" x14ac:dyDescent="0.25"/>
    <row r="33" spans="1:16" ht="24.95" customHeight="1" x14ac:dyDescent="0.25"/>
    <row r="34" spans="1:16" ht="16.5" customHeight="1" x14ac:dyDescent="0.25">
      <c r="F34" s="1"/>
      <c r="G34" s="1"/>
    </row>
    <row r="35" spans="1:16" ht="15.75" customHeight="1" x14ac:dyDescent="0.25"/>
    <row r="36" spans="1:16" ht="16.5" customHeight="1" x14ac:dyDescent="0.25"/>
    <row r="37" spans="1:16" ht="15" customHeight="1" x14ac:dyDescent="0.25"/>
    <row r="38" spans="1:16" ht="15" customHeight="1" x14ac:dyDescent="0.25"/>
    <row r="39" spans="1:16" ht="15" customHeight="1" x14ac:dyDescent="0.25"/>
    <row r="40" spans="1:16" ht="14.25" customHeight="1" x14ac:dyDescent="0.25"/>
    <row r="41" spans="1:16" ht="23.25" customHeight="1" x14ac:dyDescent="0.25"/>
    <row r="42" spans="1:16" s="2" customFormat="1" ht="98.25" customHeight="1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</sheetData>
  <mergeCells count="41">
    <mergeCell ref="E16:F16"/>
    <mergeCell ref="G16:H16"/>
    <mergeCell ref="I16:J16"/>
    <mergeCell ref="L15:M15"/>
    <mergeCell ref="E11:O11"/>
    <mergeCell ref="C11:D11"/>
    <mergeCell ref="A8:C8"/>
    <mergeCell ref="D8:O8"/>
    <mergeCell ref="I13:J13"/>
    <mergeCell ref="A22:F22"/>
    <mergeCell ref="A9:C9"/>
    <mergeCell ref="D9:O9"/>
    <mergeCell ref="K12:K14"/>
    <mergeCell ref="A10:B10"/>
    <mergeCell ref="C10:D10"/>
    <mergeCell ref="H22:J22"/>
    <mergeCell ref="K22:M22"/>
    <mergeCell ref="N12:N14"/>
    <mergeCell ref="A16:D16"/>
    <mergeCell ref="L12:M14"/>
    <mergeCell ref="L16:M16"/>
    <mergeCell ref="E13:F13"/>
    <mergeCell ref="C12:J12"/>
    <mergeCell ref="G13:H13"/>
    <mergeCell ref="A18:O21"/>
    <mergeCell ref="K1:O1"/>
    <mergeCell ref="C13:D13"/>
    <mergeCell ref="O12:O14"/>
    <mergeCell ref="B12:B14"/>
    <mergeCell ref="A12:A14"/>
    <mergeCell ref="A11:B11"/>
    <mergeCell ref="A3:C3"/>
    <mergeCell ref="D3:O3"/>
    <mergeCell ref="A4:O4"/>
    <mergeCell ref="C2:N2"/>
    <mergeCell ref="A5:C5"/>
    <mergeCell ref="D5:O5"/>
    <mergeCell ref="A6:C6"/>
    <mergeCell ref="D6:O6"/>
    <mergeCell ref="A7:C7"/>
    <mergeCell ref="D7:O7"/>
  </mergeCells>
  <printOptions horizontalCentered="1"/>
  <pageMargins left="0" right="0" top="0.39370078740157483" bottom="0.74803149606299213" header="0.31496062992125984" footer="0.31496062992125984"/>
  <pageSetup paperSize="9" scale="45" fitToWidth="0" orientation="landscape" r:id="rId1"/>
  <rowBreaks count="1" manualBreakCount="1">
    <brk id="4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НМЦК</vt:lpstr>
      <vt:lpstr>'Расчет НМЦК'!Область_печати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2026-09-21T08:17:20Z</dcterms:modified>
</cp:coreProperties>
</file>