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65" windowHeight="11970"/>
  </bookViews>
  <sheets>
    <sheet name="НМЦК " sheetId="2" r:id="rId1"/>
    <sheet name="Лист1" sheetId="3" r:id="rId2"/>
  </sheets>
  <definedNames>
    <definedName name="_xlnm.Print_Area" localSheetId="0">'НМЦК '!$B$1:$K$25</definedName>
  </definedNames>
  <calcPr calcId="162913"/>
</workbook>
</file>

<file path=xl/calcChain.xml><?xml version="1.0" encoding="utf-8"?>
<calcChain xmlns="http://schemas.openxmlformats.org/spreadsheetml/2006/main">
  <c r="F12" i="2" l="1"/>
  <c r="K12" i="2" l="1"/>
  <c r="F16" i="2" l="1"/>
  <c r="I12" i="2"/>
  <c r="J12" i="2" s="1"/>
  <c r="I14" i="2" l="1"/>
  <c r="I15" i="2"/>
  <c r="I16" i="2"/>
  <c r="I17" i="2"/>
  <c r="I18" i="2"/>
  <c r="F14" i="2"/>
  <c r="K14" i="2" s="1"/>
  <c r="F15" i="2"/>
  <c r="K15" i="2" s="1"/>
  <c r="K16" i="2"/>
  <c r="F17" i="2"/>
  <c r="K17" i="2" s="1"/>
  <c r="F18" i="2"/>
  <c r="K18" i="2" s="1"/>
  <c r="F19" i="2"/>
  <c r="F20" i="2"/>
  <c r="J14" i="2" l="1"/>
  <c r="J16" i="2"/>
  <c r="J17" i="2"/>
  <c r="J15" i="2"/>
  <c r="J18" i="2"/>
  <c r="I7" i="2"/>
  <c r="I8" i="2"/>
  <c r="F7" i="2"/>
  <c r="K7" i="2" s="1"/>
  <c r="F8" i="2"/>
  <c r="K8" i="2" s="1"/>
  <c r="J7" i="2" l="1"/>
  <c r="J8" i="2"/>
  <c r="I20" i="2"/>
  <c r="J20" i="2" l="1"/>
  <c r="K20" i="2"/>
  <c r="K19" i="2"/>
  <c r="I19" i="2"/>
  <c r="F13" i="2"/>
  <c r="K13" i="2" s="1"/>
  <c r="I13" i="2"/>
  <c r="F11" i="2"/>
  <c r="K11" i="2" s="1"/>
  <c r="I11" i="2"/>
  <c r="F10" i="2"/>
  <c r="K10" i="2" s="1"/>
  <c r="I10" i="2"/>
  <c r="F9" i="2"/>
  <c r="K9" i="2" s="1"/>
  <c r="I9" i="2"/>
  <c r="F6" i="2"/>
  <c r="K6" i="2" s="1"/>
  <c r="I6" i="2"/>
  <c r="F5" i="2"/>
  <c r="K5" i="2" s="1"/>
  <c r="I5" i="2"/>
  <c r="F3" i="2"/>
  <c r="K3" i="2" s="1"/>
  <c r="I3" i="2"/>
  <c r="J3" i="2" l="1"/>
  <c r="J6" i="2"/>
  <c r="J10" i="2"/>
  <c r="J13" i="2"/>
  <c r="J5" i="2"/>
  <c r="J9" i="2"/>
  <c r="J11" i="2"/>
  <c r="J19" i="2"/>
  <c r="I4" i="2"/>
  <c r="F4" i="2"/>
  <c r="K4" i="2" s="1"/>
  <c r="K21" i="2" s="1"/>
  <c r="J4" i="2" l="1"/>
</calcChain>
</file>

<file path=xl/sharedStrings.xml><?xml version="1.0" encoding="utf-8"?>
<sst xmlns="http://schemas.openxmlformats.org/spreadsheetml/2006/main" count="51" uniqueCount="32">
  <si>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</si>
  <si>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</si>
  <si>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</si>
  <si>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</si>
  <si>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</si>
  <si>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</si>
  <si>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</si>
  <si>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</si>
  <si>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</si>
  <si>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</si>
  <si>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</si>
  <si>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Шт.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</si>
  <si>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прямая, длинная 35,0 мм х 4,5 мм х 1 мм"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</si>
  <si>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прямая, короткая 30,0 мм х 4,5 мм х 1 мм0</t>
  </si>
  <si>
    <t xml:space="preserve">Имплантаты для черепно-челюстно-лицевой хирургии и инструменты для их установки, ЧЧЛХ-«КОНМЕТ» в наборе: Набор пластин блокируемых и винтов:
Пластина ортогнатическая прямая блокируемая 30,5 мм х 5,4 мм х 1 мм
</t>
  </si>
  <si>
    <t xml:space="preserve">Имплантаты для черепно-челюстно-лицевой хирургии и инструменты для их установки, ЧЧЛХ-«КОНМЕТ» в наборе: Набор пластин блокируемых и винтов:
Пластина ортогнатическая С-образная блокируемая 40,5 мм х 6,02 мм х 1 мм
</t>
  </si>
  <si>
    <t>Имплантаты для черепно-челюстно-лицевой хирургии и инструменты для их установки, ЧЧЛХ-«КОНМЕТ» в наборе: Набор пластин блокируемых и винтов: Пластина ортогнатическая L-образная блокируемая, левая 24,49 мм х 12,49 мм х 1 мм</t>
  </si>
  <si>
    <t>Имплантаты для черепно-челюстно-лицевой хирургии и инструменты для их установки, ЧЧЛХ-«КОНМЕТ» в наборе: Набор пластин блокируемых и винтов: Пластина ортогнатическая L-образная блокируемая, правая 24,49 мм х 12,49 мм х 1 мм</t>
  </si>
  <si>
    <t>Миниимплантат ортодонтический 2.0 х 8 х 1.5 мм</t>
  </si>
  <si>
    <t>Миниимплантат ортодонтический 2.0 х 10 х 1.5 мм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</si>
  <si>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11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</si>
  <si>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7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</si>
  <si>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5.5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</si>
  <si>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9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</si>
  <si>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1.2 мм х 4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</si>
  <si>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1.2 мм х 5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</si>
  <si>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1.5 мм х 8 мм (шлиц-квадрат)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</si>
  <si>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L-образная короткая, левая 25,3 мм х 16,5 мм х 1 мм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</si>
  <si>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L-образная короткая, правая 25,3 мм х 16,5 мм х 1 мм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</si>
  <si>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Отвёртка силовая 5=1.2 мм (квадрат)</t>
  </si>
  <si>
    <t>от 3.09.2026</t>
  </si>
  <si>
    <t>от 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</si>
</sst>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 shrinkToFit="1"/>
    </xf>
    <xf numFmtId="4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1" fillId="3" borderId="1" xfId="0" applyFont="1" applyFill="1" applyBorder="1"/>
    <xf numFmtId="4" fontId="5" fillId="3" borderId="1" xfId="0" applyNumberFormat="1" applyFont="1" applyFill="1" applyBorder="1" applyAlignment="1">
      <alignment horizontal="center" wrapText="1"/>
    </xf>
    <xf numFmtId="164" fontId="1" fillId="3" borderId="0" xfId="0" applyNumberFormat="1" applyFont="1" applyFill="1"/>
    <xf numFmtId="0" fontId="1" fillId="3" borderId="0" xfId="0" applyFont="1" applyFill="1" applyAlignment="1">
      <alignment vertical="center"/>
    </xf>
    <xf numFmtId="4" fontId="1" fillId="3" borderId="0" xfId="0" applyNumberFormat="1" applyFont="1" applyFill="1"/>
    <xf numFmtId="0" fontId="7" fillId="3" borderId="1" xfId="0" applyNumberFormat="1" applyFont="1" applyFill="1" applyBorder="1" applyAlignment="1">
      <alignment horizontal="center" vertical="top" wrapText="1" shrinkToFit="1"/>
    </xf>
    <xf numFmtId="0" fontId="4" fillId="3" borderId="4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10" zoomScaleNormal="100" workbookViewId="0">
      <selection activeCell="P17" sqref="P1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7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7" t="s">
        <v>8</v>
      </c>
      <c r="B1" s="25" t="s">
        <v>0</v>
      </c>
      <c r="C1" s="5" t="s">
        <v>1</v>
      </c>
      <c r="D1" s="6" t="s">
        <v>2</v>
      </c>
      <c r="E1" s="5" t="s">
        <v>2</v>
      </c>
      <c r="F1" s="29" t="s">
        <v>4</v>
      </c>
      <c r="G1" s="26" t="s">
        <v>9</v>
      </c>
      <c r="H1" s="30" t="s">
        <v>10</v>
      </c>
      <c r="I1" s="26" t="s">
        <v>5</v>
      </c>
      <c r="J1" s="26" t="s">
        <v>6</v>
      </c>
      <c r="K1" s="26" t="s">
        <v>3</v>
      </c>
    </row>
    <row r="2" spans="1:13" x14ac:dyDescent="0.2">
      <c r="A2" s="28"/>
      <c r="B2" s="25"/>
      <c r="C2" s="3" t="s">
        <v>30</v>
      </c>
      <c r="D2" s="3" t="s">
        <v>31</v>
      </c>
      <c r="E2" s="3" t="s">
        <v>31</v>
      </c>
      <c r="F2" s="29"/>
      <c r="G2" s="26"/>
      <c r="H2" s="31"/>
      <c r="I2" s="26"/>
      <c r="J2" s="26"/>
      <c r="K2" s="26"/>
    </row>
    <row r="3" spans="1:13" s="9" customFormat="1" ht="57" customHeight="1" x14ac:dyDescent="0.2">
      <c r="A3" s="10">
        <v>1</v>
      </c>
      <c r="B3" s="11" t="s">
        <v>12</v>
      </c>
      <c r="C3" s="12">
        <v>1782</v>
      </c>
      <c r="D3" s="12">
        <v>1924.56</v>
      </c>
      <c r="E3" s="12">
        <v>1817.64</v>
      </c>
      <c r="F3" s="12">
        <f t="shared" ref="F3:F11" si="0">ROUND(AVERAGE(C3:E3),2)</f>
        <v>1841.4</v>
      </c>
      <c r="G3" s="8">
        <v>12</v>
      </c>
      <c r="H3" s="8" t="s">
        <v>11</v>
      </c>
      <c r="I3" s="12">
        <f t="shared" ref="I3:I20" si="1">STDEV(C3:E3)</f>
        <v>74.190576220972929</v>
      </c>
      <c r="J3" s="13">
        <f t="shared" ref="J3:J20" si="2">I3/F3</f>
        <v>4.0290309667086417E-2</v>
      </c>
      <c r="K3" s="14">
        <f t="shared" ref="K3:K20" si="3">F3*G3</f>
        <v>22096.800000000003</v>
      </c>
      <c r="L3" s="15"/>
      <c r="M3" s="19"/>
    </row>
    <row r="4" spans="1:13" s="9" customFormat="1" ht="64.5" customHeight="1" x14ac:dyDescent="0.2">
      <c r="A4" s="10">
        <v>2</v>
      </c>
      <c r="B4" s="21" t="s">
        <v>13</v>
      </c>
      <c r="C4" s="12">
        <v>1782</v>
      </c>
      <c r="D4" s="12">
        <v>1924.56</v>
      </c>
      <c r="E4" s="12">
        <v>1817.14</v>
      </c>
      <c r="F4" s="12">
        <f t="shared" si="0"/>
        <v>1841.23</v>
      </c>
      <c r="G4" s="8">
        <v>20</v>
      </c>
      <c r="H4" s="8" t="s">
        <v>11</v>
      </c>
      <c r="I4" s="12">
        <f t="shared" si="1"/>
        <v>74.271158152632353</v>
      </c>
      <c r="J4" s="13">
        <f t="shared" si="2"/>
        <v>4.0337794926561241E-2</v>
      </c>
      <c r="K4" s="14">
        <f t="shared" si="3"/>
        <v>36824.6</v>
      </c>
      <c r="L4" s="15"/>
      <c r="M4" s="19"/>
    </row>
    <row r="5" spans="1:13" s="9" customFormat="1" ht="58.5" customHeight="1" x14ac:dyDescent="0.2">
      <c r="A5" s="10">
        <v>3</v>
      </c>
      <c r="B5" s="11" t="s">
        <v>14</v>
      </c>
      <c r="C5" s="12">
        <v>2574</v>
      </c>
      <c r="D5" s="12">
        <v>2728.44</v>
      </c>
      <c r="E5" s="12">
        <v>2651.22</v>
      </c>
      <c r="F5" s="12">
        <f t="shared" si="0"/>
        <v>2651.22</v>
      </c>
      <c r="G5" s="8">
        <v>20</v>
      </c>
      <c r="H5" s="8" t="s">
        <v>11</v>
      </c>
      <c r="I5" s="12">
        <f t="shared" si="1"/>
        <v>77.220000000000027</v>
      </c>
      <c r="J5" s="13">
        <f t="shared" si="2"/>
        <v>2.9126213592233021E-2</v>
      </c>
      <c r="K5" s="14">
        <f t="shared" si="3"/>
        <v>53024.399999999994</v>
      </c>
      <c r="L5" s="15"/>
      <c r="M5" s="19"/>
    </row>
    <row r="6" spans="1:13" s="9" customFormat="1" ht="69" customHeight="1" x14ac:dyDescent="0.2">
      <c r="A6" s="10">
        <v>4</v>
      </c>
      <c r="B6" s="11" t="s">
        <v>15</v>
      </c>
      <c r="C6" s="12">
        <v>2574</v>
      </c>
      <c r="D6" s="12">
        <v>2728.44</v>
      </c>
      <c r="E6" s="12">
        <v>2651.22</v>
      </c>
      <c r="F6" s="12">
        <f t="shared" si="0"/>
        <v>2651.22</v>
      </c>
      <c r="G6" s="8">
        <v>2</v>
      </c>
      <c r="H6" s="8" t="s">
        <v>11</v>
      </c>
      <c r="I6" s="12">
        <f t="shared" si="1"/>
        <v>77.220000000000027</v>
      </c>
      <c r="J6" s="13">
        <f t="shared" si="2"/>
        <v>2.9126213592233021E-2</v>
      </c>
      <c r="K6" s="14">
        <f t="shared" si="3"/>
        <v>5302.44</v>
      </c>
      <c r="L6" s="15"/>
      <c r="M6" s="19"/>
    </row>
    <row r="7" spans="1:13" s="9" customFormat="1" ht="60.75" customHeight="1" x14ac:dyDescent="0.2">
      <c r="A7" s="10">
        <v>5</v>
      </c>
      <c r="B7" s="21" t="s">
        <v>16</v>
      </c>
      <c r="C7" s="12">
        <v>2574</v>
      </c>
      <c r="D7" s="12">
        <v>2728.44</v>
      </c>
      <c r="E7" s="12">
        <v>2651.22</v>
      </c>
      <c r="F7" s="12">
        <f t="shared" si="0"/>
        <v>2651.22</v>
      </c>
      <c r="G7" s="8">
        <v>12</v>
      </c>
      <c r="H7" s="8" t="s">
        <v>11</v>
      </c>
      <c r="I7" s="12">
        <f t="shared" si="1"/>
        <v>77.220000000000027</v>
      </c>
      <c r="J7" s="13">
        <f t="shared" si="2"/>
        <v>2.9126213592233021E-2</v>
      </c>
      <c r="K7" s="14">
        <f t="shared" si="3"/>
        <v>31814.639999999999</v>
      </c>
      <c r="L7" s="15"/>
      <c r="M7" s="19"/>
    </row>
    <row r="8" spans="1:13" s="9" customFormat="1" ht="48.75" customHeight="1" x14ac:dyDescent="0.2">
      <c r="A8" s="10">
        <v>6</v>
      </c>
      <c r="B8" s="21" t="s">
        <v>17</v>
      </c>
      <c r="C8" s="12">
        <v>2574</v>
      </c>
      <c r="D8" s="12">
        <v>2728.44</v>
      </c>
      <c r="E8" s="12">
        <v>2651.22</v>
      </c>
      <c r="F8" s="12">
        <f t="shared" si="0"/>
        <v>2651.22</v>
      </c>
      <c r="G8" s="8">
        <v>12</v>
      </c>
      <c r="H8" s="8" t="s">
        <v>11</v>
      </c>
      <c r="I8" s="12">
        <f t="shared" si="1"/>
        <v>77.220000000000027</v>
      </c>
      <c r="J8" s="13">
        <f t="shared" si="2"/>
        <v>2.9126213592233021E-2</v>
      </c>
      <c r="K8" s="14">
        <f t="shared" si="3"/>
        <v>31814.639999999999</v>
      </c>
      <c r="L8" s="15"/>
      <c r="M8" s="19"/>
    </row>
    <row r="9" spans="1:13" s="9" customFormat="1" ht="26.25" customHeight="1" x14ac:dyDescent="0.2">
      <c r="A9" s="10">
        <v>7</v>
      </c>
      <c r="B9" s="21" t="s">
        <v>18</v>
      </c>
      <c r="C9" s="12">
        <v>990</v>
      </c>
      <c r="D9" s="12">
        <v>1098.9000000000001</v>
      </c>
      <c r="E9" s="12">
        <v>1089</v>
      </c>
      <c r="F9" s="12">
        <f t="shared" si="0"/>
        <v>1059.3</v>
      </c>
      <c r="G9" s="8">
        <v>36</v>
      </c>
      <c r="H9" s="8" t="s">
        <v>11</v>
      </c>
      <c r="I9" s="12">
        <f t="shared" si="1"/>
        <v>60.219349049952406</v>
      </c>
      <c r="J9" s="13">
        <f t="shared" si="2"/>
        <v>5.6848247946712366E-2</v>
      </c>
      <c r="K9" s="14">
        <f t="shared" si="3"/>
        <v>38134.799999999996</v>
      </c>
      <c r="L9" s="15"/>
      <c r="M9" s="19"/>
    </row>
    <row r="10" spans="1:13" s="9" customFormat="1" ht="24" x14ac:dyDescent="0.2">
      <c r="A10" s="10">
        <v>8</v>
      </c>
      <c r="B10" s="11" t="s">
        <v>19</v>
      </c>
      <c r="C10" s="12">
        <v>990</v>
      </c>
      <c r="D10" s="12">
        <v>1098.9000000000001</v>
      </c>
      <c r="E10" s="12">
        <v>1089</v>
      </c>
      <c r="F10" s="12">
        <f t="shared" si="0"/>
        <v>1059.3</v>
      </c>
      <c r="G10" s="8">
        <v>36</v>
      </c>
      <c r="H10" s="8" t="s">
        <v>11</v>
      </c>
      <c r="I10" s="12">
        <f t="shared" si="1"/>
        <v>60.219349049952406</v>
      </c>
      <c r="J10" s="13">
        <f t="shared" si="2"/>
        <v>5.6848247946712366E-2</v>
      </c>
      <c r="K10" s="14">
        <f t="shared" si="3"/>
        <v>38134.799999999996</v>
      </c>
      <c r="L10" s="15"/>
      <c r="M10" s="19"/>
    </row>
    <row r="11" spans="1:13" s="9" customFormat="1" ht="86.25" customHeight="1" x14ac:dyDescent="0.2">
      <c r="A11" s="10">
        <v>9</v>
      </c>
      <c r="B11" s="21" t="s">
        <v>20</v>
      </c>
      <c r="C11" s="12">
        <v>346.5</v>
      </c>
      <c r="D11" s="12">
        <v>363.83</v>
      </c>
      <c r="E11" s="12">
        <v>360.36</v>
      </c>
      <c r="F11" s="12">
        <f t="shared" si="0"/>
        <v>356.9</v>
      </c>
      <c r="G11" s="8">
        <v>60</v>
      </c>
      <c r="H11" s="8" t="s">
        <v>11</v>
      </c>
      <c r="I11" s="12">
        <f t="shared" si="1"/>
        <v>9.1694183748661651</v>
      </c>
      <c r="J11" s="13">
        <f t="shared" si="2"/>
        <v>2.5691841902118706E-2</v>
      </c>
      <c r="K11" s="14">
        <f t="shared" si="3"/>
        <v>21414</v>
      </c>
      <c r="L11" s="15"/>
      <c r="M11" s="19"/>
    </row>
    <row r="12" spans="1:13" s="9" customFormat="1" ht="58.5" customHeight="1" x14ac:dyDescent="0.2">
      <c r="A12" s="10">
        <v>10</v>
      </c>
      <c r="B12" s="11" t="s">
        <v>21</v>
      </c>
      <c r="C12" s="12">
        <v>346.5</v>
      </c>
      <c r="D12" s="12">
        <v>363.83</v>
      </c>
      <c r="E12" s="12">
        <v>360.36</v>
      </c>
      <c r="F12" s="12">
        <f>ROUND(AVERAGE(C12:E12),2)</f>
        <v>356.9</v>
      </c>
      <c r="G12" s="8">
        <v>60</v>
      </c>
      <c r="H12" s="8" t="s">
        <v>11</v>
      </c>
      <c r="I12" s="12">
        <f t="shared" si="1"/>
        <v>9.1694183748661651</v>
      </c>
      <c r="J12" s="13">
        <f t="shared" si="2"/>
        <v>2.5691841902118706E-2</v>
      </c>
      <c r="K12" s="14">
        <f t="shared" si="3"/>
        <v>21414</v>
      </c>
      <c r="L12" s="15"/>
      <c r="M12" s="19"/>
    </row>
    <row r="13" spans="1:13" s="9" customFormat="1" ht="66.75" customHeight="1" x14ac:dyDescent="0.2">
      <c r="A13" s="10">
        <v>11</v>
      </c>
      <c r="B13" s="11" t="s">
        <v>22</v>
      </c>
      <c r="C13" s="12">
        <v>346.5</v>
      </c>
      <c r="D13" s="12">
        <v>363.83</v>
      </c>
      <c r="E13" s="12">
        <v>360.36</v>
      </c>
      <c r="F13" s="12">
        <f>ROUND(AVERAGE(C13:E13),2)</f>
        <v>356.9</v>
      </c>
      <c r="G13" s="8">
        <v>60</v>
      </c>
      <c r="H13" s="8" t="s">
        <v>11</v>
      </c>
      <c r="I13" s="12">
        <f t="shared" si="1"/>
        <v>9.1694183748661651</v>
      </c>
      <c r="J13" s="13">
        <f>I13/F13</f>
        <v>2.5691841902118706E-2</v>
      </c>
      <c r="K13" s="14">
        <f>F13*G13</f>
        <v>21414</v>
      </c>
      <c r="L13" s="15"/>
      <c r="M13" s="19"/>
    </row>
    <row r="14" spans="1:13" s="9" customFormat="1" ht="60.75" customHeight="1" x14ac:dyDescent="0.2">
      <c r="A14" s="10">
        <v>12</v>
      </c>
      <c r="B14" s="21" t="s">
        <v>23</v>
      </c>
      <c r="C14" s="12">
        <v>346.5</v>
      </c>
      <c r="D14" s="12">
        <v>363.83</v>
      </c>
      <c r="E14" s="12">
        <v>360.36</v>
      </c>
      <c r="F14" s="12">
        <f t="shared" ref="F14:F20" si="4">ROUND(AVERAGE(C14:E14),2)</f>
        <v>356.9</v>
      </c>
      <c r="G14" s="8">
        <v>6</v>
      </c>
      <c r="H14" s="8" t="s">
        <v>11</v>
      </c>
      <c r="I14" s="12">
        <f t="shared" si="1"/>
        <v>9.1694183748661651</v>
      </c>
      <c r="J14" s="13">
        <f t="shared" ref="J14:J18" si="5">I14/F14</f>
        <v>2.5691841902118706E-2</v>
      </c>
      <c r="K14" s="14">
        <f t="shared" ref="K14:K18" si="6">F14*G14</f>
        <v>2141.3999999999996</v>
      </c>
      <c r="L14" s="15"/>
      <c r="M14" s="19"/>
    </row>
    <row r="15" spans="1:13" s="9" customFormat="1" ht="39" customHeight="1" x14ac:dyDescent="0.2">
      <c r="A15" s="10">
        <v>13</v>
      </c>
      <c r="B15" s="21" t="s">
        <v>24</v>
      </c>
      <c r="C15" s="12">
        <v>445.5</v>
      </c>
      <c r="D15" s="12">
        <v>472.23</v>
      </c>
      <c r="E15" s="12">
        <v>467.78</v>
      </c>
      <c r="F15" s="12">
        <f t="shared" si="4"/>
        <v>461.84</v>
      </c>
      <c r="G15" s="8">
        <v>20</v>
      </c>
      <c r="H15" s="8" t="s">
        <v>11</v>
      </c>
      <c r="I15" s="12">
        <f t="shared" si="1"/>
        <v>14.321858585160424</v>
      </c>
      <c r="J15" s="13">
        <f t="shared" si="5"/>
        <v>3.1010433451326053E-2</v>
      </c>
      <c r="K15" s="14">
        <f t="shared" si="6"/>
        <v>9236.7999999999993</v>
      </c>
      <c r="L15" s="15"/>
      <c r="M15" s="19"/>
    </row>
    <row r="16" spans="1:13" s="9" customFormat="1" ht="26.25" customHeight="1" x14ac:dyDescent="0.2">
      <c r="A16" s="10">
        <v>14</v>
      </c>
      <c r="B16" s="21" t="s">
        <v>25</v>
      </c>
      <c r="C16" s="12">
        <v>445.5</v>
      </c>
      <c r="D16" s="12">
        <v>472.23</v>
      </c>
      <c r="E16" s="12">
        <v>467.78</v>
      </c>
      <c r="F16" s="12">
        <f>ROUND(AVERAGE(C16:E16),2)</f>
        <v>461.84</v>
      </c>
      <c r="G16" s="8">
        <v>20</v>
      </c>
      <c r="H16" s="8" t="s">
        <v>11</v>
      </c>
      <c r="I16" s="12">
        <f t="shared" si="1"/>
        <v>14.321858585160424</v>
      </c>
      <c r="J16" s="13">
        <f t="shared" si="5"/>
        <v>3.1010433451326053E-2</v>
      </c>
      <c r="K16" s="14">
        <f t="shared" si="6"/>
        <v>9236.7999999999993</v>
      </c>
      <c r="L16" s="15"/>
      <c r="M16" s="19"/>
    </row>
    <row r="17" spans="1:13" s="9" customFormat="1" ht="28.5" customHeight="1" x14ac:dyDescent="0.2">
      <c r="A17" s="10">
        <v>15</v>
      </c>
      <c r="B17" s="21" t="s">
        <v>26</v>
      </c>
      <c r="C17" s="12">
        <v>396</v>
      </c>
      <c r="D17" s="12">
        <v>435.6</v>
      </c>
      <c r="E17" s="12">
        <v>411.84</v>
      </c>
      <c r="F17" s="12">
        <f t="shared" si="4"/>
        <v>414.48</v>
      </c>
      <c r="G17" s="8">
        <v>20</v>
      </c>
      <c r="H17" s="8" t="s">
        <v>11</v>
      </c>
      <c r="I17" s="12">
        <f t="shared" si="1"/>
        <v>19.931562909114792</v>
      </c>
      <c r="J17" s="13">
        <f t="shared" si="5"/>
        <v>4.8088117422106717E-2</v>
      </c>
      <c r="K17" s="14">
        <f t="shared" si="6"/>
        <v>8289.6</v>
      </c>
      <c r="L17" s="15"/>
      <c r="M17" s="19"/>
    </row>
    <row r="18" spans="1:13" s="9" customFormat="1" ht="29.25" customHeight="1" x14ac:dyDescent="0.2">
      <c r="A18" s="10">
        <v>16</v>
      </c>
      <c r="B18" s="11" t="s">
        <v>27</v>
      </c>
      <c r="C18" s="12">
        <v>1980</v>
      </c>
      <c r="D18" s="12">
        <v>2178</v>
      </c>
      <c r="E18" s="12">
        <v>2019.6</v>
      </c>
      <c r="F18" s="12">
        <f t="shared" si="4"/>
        <v>2059.1999999999998</v>
      </c>
      <c r="G18" s="8">
        <v>12</v>
      </c>
      <c r="H18" s="8" t="s">
        <v>11</v>
      </c>
      <c r="I18" s="12">
        <f t="shared" si="1"/>
        <v>104.7717519181578</v>
      </c>
      <c r="J18" s="13">
        <f t="shared" si="5"/>
        <v>5.0879832905088296E-2</v>
      </c>
      <c r="K18" s="14">
        <f t="shared" si="6"/>
        <v>24710.399999999998</v>
      </c>
      <c r="L18" s="15"/>
      <c r="M18" s="19"/>
    </row>
    <row r="19" spans="1:13" s="9" customFormat="1" ht="34.5" customHeight="1" x14ac:dyDescent="0.2">
      <c r="A19" s="10">
        <v>17</v>
      </c>
      <c r="B19" s="11" t="s">
        <v>28</v>
      </c>
      <c r="C19" s="12">
        <v>1980</v>
      </c>
      <c r="D19" s="12">
        <v>2178</v>
      </c>
      <c r="E19" s="12">
        <v>2019.6</v>
      </c>
      <c r="F19" s="12">
        <f t="shared" si="4"/>
        <v>2059.1999999999998</v>
      </c>
      <c r="G19" s="8">
        <v>12</v>
      </c>
      <c r="H19" s="8" t="s">
        <v>11</v>
      </c>
      <c r="I19" s="12">
        <f t="shared" si="1"/>
        <v>104.7717519181578</v>
      </c>
      <c r="J19" s="13">
        <f t="shared" si="2"/>
        <v>5.0879832905088296E-2</v>
      </c>
      <c r="K19" s="14">
        <f t="shared" si="3"/>
        <v>24710.399999999998</v>
      </c>
      <c r="L19" s="15"/>
      <c r="M19" s="19"/>
    </row>
    <row r="20" spans="1:13" s="9" customFormat="1" ht="30" customHeight="1" x14ac:dyDescent="0.2">
      <c r="A20" s="10">
        <v>18</v>
      </c>
      <c r="B20" s="21" t="s">
        <v>29</v>
      </c>
      <c r="C20" s="12">
        <v>2970</v>
      </c>
      <c r="D20" s="12">
        <v>3267</v>
      </c>
      <c r="E20" s="12">
        <v>3059.1</v>
      </c>
      <c r="F20" s="12">
        <f t="shared" si="4"/>
        <v>3098.7</v>
      </c>
      <c r="G20" s="8">
        <v>2</v>
      </c>
      <c r="H20" s="8" t="s">
        <v>11</v>
      </c>
      <c r="I20" s="12">
        <f t="shared" si="1"/>
        <v>152.40856275157248</v>
      </c>
      <c r="J20" s="13">
        <f t="shared" si="2"/>
        <v>4.9184678333356727E-2</v>
      </c>
      <c r="K20" s="14">
        <f t="shared" si="3"/>
        <v>6197.4</v>
      </c>
      <c r="L20" s="15"/>
      <c r="M20" s="19"/>
    </row>
    <row r="21" spans="1:13" s="9" customFormat="1" ht="14.25" customHeight="1" x14ac:dyDescent="0.2">
      <c r="A21" s="16"/>
      <c r="B21" s="22" t="s">
        <v>7</v>
      </c>
      <c r="C21" s="23"/>
      <c r="D21" s="23"/>
      <c r="E21" s="23"/>
      <c r="F21" s="23"/>
      <c r="G21" s="23"/>
      <c r="H21" s="23"/>
      <c r="I21" s="23"/>
      <c r="J21" s="24"/>
      <c r="K21" s="17">
        <f>SUM(K3:K20)</f>
        <v>405911.92000000004</v>
      </c>
      <c r="L21" s="18"/>
    </row>
    <row r="22" spans="1:13" s="9" customFormat="1" x14ac:dyDescent="0.2">
      <c r="F22" s="20"/>
    </row>
    <row r="23" spans="1:13" s="9" customFormat="1" x14ac:dyDescent="0.2">
      <c r="F23" s="20"/>
    </row>
    <row r="24" spans="1:13" s="9" customFormat="1" x14ac:dyDescent="0.2">
      <c r="F24" s="20"/>
    </row>
    <row r="26" spans="1:13" x14ac:dyDescent="0.2">
      <c r="C26" s="4"/>
      <c r="D26" s="4"/>
      <c r="E26" s="4"/>
    </row>
    <row r="27" spans="1:13" x14ac:dyDescent="0.2">
      <c r="C27" s="4"/>
      <c r="D27" s="4"/>
      <c r="E27" s="4"/>
    </row>
  </sheetData>
  <mergeCells count="9">
    <mergeCell ref="B21:J21"/>
    <mergeCell ref="B1:B2"/>
    <mergeCell ref="J1:J2"/>
    <mergeCell ref="A1:A2"/>
    <mergeCell ref="K1:K2"/>
    <mergeCell ref="G1:G2"/>
    <mergeCell ref="F1:F2"/>
    <mergeCell ref="I1:I2"/>
    <mergeCell ref="H1:H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2026-09-07T08:34:20Z</dcterms:modified>
</cp:coreProperties>
</file>