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5" i="1" l="1"/>
  <c r="P5" i="1" l="1"/>
  <c r="K5" i="1"/>
  <c r="L5" i="1" s="1"/>
  <c r="M5" i="1"/>
  <c r="P6" i="1" l="1"/>
  <c r="H8" i="3" l="1"/>
  <c r="G8" i="3"/>
  <c r="G34" i="3" l="1"/>
  <c r="G33" i="3"/>
  <c r="G32" i="3"/>
  <c r="H34" i="3"/>
  <c r="H33" i="3"/>
  <c r="H3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34" i="3"/>
  <c r="F8" i="3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P5" i="2" l="1"/>
  <c r="M5" i="2"/>
  <c r="J5" i="2"/>
  <c r="K5" i="2" l="1"/>
  <c r="L5" i="2" s="1"/>
  <c r="P6" i="2"/>
  <c r="M7" i="2" s="1"/>
  <c r="M7" i="1" l="1"/>
</calcChain>
</file>

<file path=xl/sharedStrings.xml><?xml version="1.0" encoding="utf-8"?>
<sst xmlns="http://schemas.openxmlformats.org/spreadsheetml/2006/main" count="64" uniqueCount="41">
  <si>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</si>
  <si>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</si>
  <si>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</si>
  <si>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</si>
  <si>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</si>
  <si>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</si>
  <si>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</si>
  <si>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</si>
  <si>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</si>
  <si>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</si>
  <si>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</si>
  <si>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</si>
  <si>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</si>
  <si>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№5</t>
  </si>
  <si>
    <t>№4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</si>
  <si>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</si>
  <si>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</si>
  <si>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</si>
  <si>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</si>
  <si>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</si>
  <si>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</si>
  <si>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</si>
  <si>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</si>
  <si>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</si>
  <si>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</si>
  <si>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</si>
  <si>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</si>
  <si>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</si>
  <si>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</si>
  <si>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</si>
  <si>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</si>
  <si>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</si>
  <si>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</si>
  <si>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</si>
  <si>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</si>
  <si>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</si>
  <si>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</si>
  <si>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</si>
  <si>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Н.А. Белоусова</t>
  </si>
  <si>
    <t>И.И. Лебединский</t>
  </si>
  <si>
    <t>Воздушный фильтр Sakura артикул А28900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</si>
</sst>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8" fillId="0" borderId="0" xfId="0" applyFont="1"/>
    <xf numFmtId="0" fontId="18" fillId="0" borderId="0" xfId="0" applyFont="1" applyBorder="1"/>
    <xf numFmtId="0" fontId="18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2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" xfId="0" applyNumberFormat="1" applyFont="1" applyBorder="1" applyAlignment="1" applyProtection="1">
      <alignment horizontal="center" vertical="center" wrapText="1"/>
      <protection locked="0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 applyProtection="1">
      <alignment horizontal="center" vertical="center" wrapText="1"/>
      <protection locked="0"/>
    </xf>
    <xf numFmtId="2" fontId="22" fillId="0" borderId="2" xfId="0" applyNumberFormat="1" applyFont="1" applyBorder="1" applyAlignment="1" applyProtection="1">
      <alignment horizontal="center" vertical="center" wrapText="1"/>
      <protection locked="0"/>
    </xf>
    <xf numFmtId="2" fontId="24" fillId="0" borderId="0" xfId="0" applyNumberFormat="1" applyFont="1" applyAlignment="1">
      <alignment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wrapText="1"/>
      <protection locked="0"/>
    </xf>
    <xf numFmtId="14" fontId="26" fillId="0" borderId="0" xfId="0" applyNumberFormat="1" applyFont="1" applyBorder="1" applyAlignment="1" applyProtection="1">
      <alignment horizontal="center" wrapText="1"/>
      <protection locked="0"/>
    </xf>
    <xf numFmtId="0" fontId="27" fillId="0" borderId="0" xfId="0" applyFont="1" applyBorder="1" applyAlignment="1">
      <alignment horizontal="center"/>
    </xf>
    <xf numFmtId="0" fontId="26" fillId="0" borderId="0" xfId="0" applyFont="1"/>
    <xf numFmtId="0" fontId="25" fillId="0" borderId="0" xfId="0" applyFont="1" applyAlignment="1" applyProtection="1">
      <alignment horizontal="left" vertical="top" wrapText="1"/>
      <protection locked="0"/>
    </xf>
    <xf numFmtId="0" fontId="24" fillId="2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10" fillId="3" borderId="0" xfId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21" fillId="0" borderId="0" xfId="0" applyFont="1" applyBorder="1" applyAlignment="1">
      <alignment horizontal="center"/>
    </xf>
    <xf numFmtId="0" fontId="26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109" t="s">
        <v>22</v>
      </c>
      <c r="M1" s="109"/>
      <c r="N1" s="98"/>
      <c r="O1" s="98"/>
      <c r="P1" s="98"/>
    </row>
    <row r="2" spans="1:27" s="18" customFormat="1" ht="38.25" customHeight="1" x14ac:dyDescent="0.3">
      <c r="B2" s="110" t="s">
        <v>33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27" ht="15" customHeight="1" x14ac:dyDescent="0.25">
      <c r="A3" s="102" t="s">
        <v>0</v>
      </c>
      <c r="B3" s="103" t="s">
        <v>1</v>
      </c>
      <c r="C3" s="103" t="s">
        <v>2</v>
      </c>
      <c r="D3" s="103" t="s">
        <v>3</v>
      </c>
      <c r="E3" s="99" t="s">
        <v>4</v>
      </c>
      <c r="F3" s="100"/>
      <c r="G3" s="100"/>
      <c r="H3" s="100"/>
      <c r="I3" s="101"/>
      <c r="J3" s="105" t="s">
        <v>5</v>
      </c>
      <c r="K3" s="105"/>
      <c r="L3" s="105"/>
      <c r="M3" s="106" t="s">
        <v>6</v>
      </c>
      <c r="N3" s="107"/>
      <c r="O3" s="107"/>
      <c r="P3" s="108"/>
    </row>
    <row r="4" spans="1:27" ht="189" customHeight="1" x14ac:dyDescent="0.25">
      <c r="A4" s="102"/>
      <c r="B4" s="104"/>
      <c r="C4" s="104"/>
      <c r="D4" s="104"/>
      <c r="E4" s="8" t="s">
        <v>29</v>
      </c>
      <c r="F4" s="8" t="s">
        <v>30</v>
      </c>
      <c r="G4" s="8" t="s">
        <v>31</v>
      </c>
      <c r="H4" s="35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  <c r="AA4" t="s">
        <v>28</v>
      </c>
    </row>
    <row r="5" spans="1:27" ht="69" customHeight="1" x14ac:dyDescent="0.25">
      <c r="A5" s="41">
        <v>1</v>
      </c>
      <c r="B5" s="65" t="s">
        <v>34</v>
      </c>
      <c r="C5" s="42" t="s">
        <v>32</v>
      </c>
      <c r="D5" s="43">
        <v>19027</v>
      </c>
      <c r="E5" s="44">
        <v>17.5</v>
      </c>
      <c r="F5" s="45">
        <v>23.8</v>
      </c>
      <c r="G5" s="45">
        <v>27</v>
      </c>
      <c r="H5" s="46"/>
      <c r="I5" s="47"/>
      <c r="J5" s="48">
        <f t="shared" ref="J5" si="0">(E5+F5+G5)/3</f>
        <v>22.766666666666666</v>
      </c>
      <c r="K5" s="48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49">
        <f t="shared" ref="L5" si="2">K5/J5*100</f>
        <v>21.23087794842219</v>
      </c>
      <c r="M5" s="50">
        <f t="shared" ref="M5" si="3">((D5/COUNTA(E5:I5))*(SUM(E5:I5)))</f>
        <v>433181.36666666664</v>
      </c>
      <c r="N5" s="51">
        <v>17.5</v>
      </c>
      <c r="O5" s="51">
        <v>17.5</v>
      </c>
      <c r="P5" s="50">
        <f>O5*D5</f>
        <v>332972.5</v>
      </c>
      <c r="Q5" s="37"/>
      <c r="R5" s="37"/>
      <c r="S5" s="37"/>
      <c r="X5" s="40"/>
    </row>
    <row r="6" spans="1:27" ht="30.75" customHeight="1" x14ac:dyDescent="0.25">
      <c r="A6" s="52"/>
      <c r="B6" s="53" t="s">
        <v>23</v>
      </c>
      <c r="C6" s="54"/>
      <c r="D6" s="55"/>
      <c r="E6" s="56"/>
      <c r="F6" s="57"/>
      <c r="G6" s="50"/>
      <c r="H6" s="50"/>
      <c r="I6" s="50"/>
      <c r="J6" s="58"/>
      <c r="K6" s="59"/>
      <c r="L6" s="59"/>
      <c r="M6" s="51"/>
      <c r="N6" s="60"/>
      <c r="O6" s="51"/>
      <c r="P6" s="61">
        <f>SUM(P5:P5)</f>
        <v>332972.5</v>
      </c>
      <c r="Q6" s="38"/>
      <c r="R6" s="37"/>
      <c r="S6" s="37"/>
    </row>
    <row r="7" spans="1:27" s="1" customFormat="1" ht="25.5" customHeight="1" x14ac:dyDescent="0.25">
      <c r="A7" s="97" t="s">
        <v>20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62">
        <f>P6</f>
        <v>332972.5</v>
      </c>
      <c r="N7" s="63" t="s">
        <v>21</v>
      </c>
      <c r="O7" s="64"/>
      <c r="P7" s="64"/>
      <c r="Q7" s="20"/>
      <c r="R7" s="39"/>
      <c r="S7" s="39"/>
    </row>
    <row r="8" spans="1:27" s="1" customFormat="1" ht="15.75" customHeight="1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27" s="1" customFormat="1" ht="51.75" customHeight="1" x14ac:dyDescent="0.25">
      <c r="A9" s="93" t="s">
        <v>16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39"/>
      <c r="S9" s="39"/>
    </row>
    <row r="10" spans="1:27" s="1" customFormat="1" ht="15.75" customHeight="1" x14ac:dyDescent="0.25">
      <c r="A10" s="95" t="s">
        <v>19</v>
      </c>
      <c r="B10" s="95"/>
      <c r="C10" s="95"/>
      <c r="D10" s="95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95"/>
      <c r="B11" s="95"/>
      <c r="C11" s="95"/>
      <c r="D11" s="95"/>
      <c r="E11" s="9"/>
      <c r="F11" s="11"/>
      <c r="G11" s="12"/>
      <c r="H11" s="94"/>
      <c r="I11" s="94"/>
      <c r="J11" s="94"/>
      <c r="K11" s="94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17</v>
      </c>
      <c r="L13" s="13"/>
      <c r="M13" s="13"/>
      <c r="N13" s="13"/>
      <c r="O13" s="13"/>
      <c r="P13" s="13"/>
      <c r="Q13" s="13"/>
      <c r="V13" s="36"/>
    </row>
    <row r="14" spans="1:27" s="1" customFormat="1" ht="15.75" customHeight="1" x14ac:dyDescent="0.25">
      <c r="A14" s="95" t="s">
        <v>18</v>
      </c>
      <c r="B14" s="95"/>
      <c r="C14" s="95"/>
      <c r="D14" s="95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95"/>
      <c r="B15" s="95"/>
      <c r="C15" s="95"/>
      <c r="D15" s="95"/>
      <c r="E15" s="9"/>
      <c r="F15" s="11"/>
      <c r="G15" s="12"/>
      <c r="H15" s="94"/>
      <c r="I15" s="94"/>
      <c r="J15" s="94"/>
      <c r="K15" s="94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17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  <mergeCell ref="A9:Q9"/>
    <mergeCell ref="H11:K11"/>
    <mergeCell ref="H15:K15"/>
    <mergeCell ref="A10:D11"/>
    <mergeCell ref="A14:D15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topLeftCell="A2" workbookViewId="0">
      <selection activeCell="R7" sqref="R7"/>
    </sheetView>
  </sheetViews>
  <sheetFormatPr defaultRowHeight="15" x14ac:dyDescent="0.25"/>
  <cols>
    <col min="2" max="2" width="30.140625" bestFit="1" customWidth="1"/>
    <col min="3" max="3" width="9" customWidth="1"/>
    <col min="4" max="4" width="9.28515625" bestFit="1" customWidth="1"/>
    <col min="5" max="6" width="12.8554687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" bestFit="1" customWidth="1"/>
    <col min="16" max="16" width="13.85546875" customWidth="1"/>
  </cols>
  <sheetData>
    <row r="1" spans="1:19" s="17" customFormat="1" ht="37.5" customHeight="1" x14ac:dyDescent="0.35">
      <c r="L1" s="109" t="s">
        <v>22</v>
      </c>
      <c r="M1" s="109"/>
      <c r="N1" s="98"/>
      <c r="O1" s="98"/>
      <c r="P1" s="98"/>
    </row>
    <row r="2" spans="1:19" s="18" customFormat="1" ht="38.25" customHeight="1" x14ac:dyDescent="0.3">
      <c r="B2" s="110" t="s">
        <v>24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5" customHeight="1" x14ac:dyDescent="0.25">
      <c r="A3" s="102" t="s">
        <v>0</v>
      </c>
      <c r="B3" s="103" t="s">
        <v>1</v>
      </c>
      <c r="C3" s="103" t="s">
        <v>2</v>
      </c>
      <c r="D3" s="103" t="s">
        <v>3</v>
      </c>
      <c r="E3" s="99" t="s">
        <v>4</v>
      </c>
      <c r="F3" s="100"/>
      <c r="G3" s="100"/>
      <c r="H3" s="100"/>
      <c r="I3" s="101"/>
      <c r="J3" s="105" t="s">
        <v>5</v>
      </c>
      <c r="K3" s="105"/>
      <c r="L3" s="105"/>
      <c r="M3" s="106" t="s">
        <v>6</v>
      </c>
      <c r="N3" s="107"/>
      <c r="O3" s="107"/>
      <c r="P3" s="108"/>
    </row>
    <row r="4" spans="1:19" ht="189" customHeight="1" x14ac:dyDescent="0.25">
      <c r="A4" s="102"/>
      <c r="B4" s="103"/>
      <c r="C4" s="103"/>
      <c r="D4" s="103"/>
      <c r="E4" s="8" t="s">
        <v>35</v>
      </c>
      <c r="F4" s="8" t="s">
        <v>36</v>
      </c>
      <c r="G4" s="8" t="s">
        <v>37</v>
      </c>
      <c r="H4" s="3" t="s">
        <v>14</v>
      </c>
      <c r="I4" s="3" t="s">
        <v>13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</row>
    <row r="5" spans="1:19" ht="138.75" customHeight="1" x14ac:dyDescent="0.25">
      <c r="A5" s="22">
        <v>1</v>
      </c>
      <c r="B5" s="73" t="s">
        <v>40</v>
      </c>
      <c r="C5" s="74" t="s">
        <v>32</v>
      </c>
      <c r="D5" s="75">
        <v>1</v>
      </c>
      <c r="E5" s="76">
        <v>1530</v>
      </c>
      <c r="F5" s="76">
        <v>1568</v>
      </c>
      <c r="G5" s="76">
        <v>1640</v>
      </c>
      <c r="H5" s="77"/>
      <c r="I5" s="78"/>
      <c r="J5" s="79">
        <f t="shared" ref="J5" si="0">AVERAGE(E5:I5)</f>
        <v>1579.3333333333333</v>
      </c>
      <c r="K5" s="79">
        <f t="shared" ref="K5" si="1">SQRT((SUM(IF(E5&gt;0,POWER(E5-J5,2),0),IF(F5&gt;0,POWER(F5-J5,2),0),IF(G5&gt;0,POWER(G5-J5,2),0),IF(H5&gt;0,POWER(H5-J5,2),0),IF(I5&gt;0,POWER(I5-J5,2),0),))/(COUNTA(E5:I5)-1))</f>
        <v>55.868894148115487</v>
      </c>
      <c r="L5" s="80">
        <f t="shared" ref="L5" si="2">K5/J5*100</f>
        <v>3.5374985741736276</v>
      </c>
      <c r="M5" s="81">
        <f>((D5/COUNTA(E5:I5))*(SUM(E5:I5)))</f>
        <v>1579.3333333333333</v>
      </c>
      <c r="N5" s="76">
        <v>1530</v>
      </c>
      <c r="O5" s="76">
        <v>1530</v>
      </c>
      <c r="P5" s="82">
        <f>O5*D5</f>
        <v>1530</v>
      </c>
    </row>
    <row r="6" spans="1:19" ht="41.25" customHeight="1" x14ac:dyDescent="0.25">
      <c r="A6" s="23"/>
      <c r="B6" s="92" t="s">
        <v>23</v>
      </c>
      <c r="C6" s="24"/>
      <c r="D6" s="66"/>
      <c r="E6" s="67"/>
      <c r="F6" s="67"/>
      <c r="G6" s="68"/>
      <c r="H6" s="68"/>
      <c r="I6" s="68"/>
      <c r="J6" s="69"/>
      <c r="K6" s="70"/>
      <c r="L6" s="70"/>
      <c r="M6" s="71"/>
      <c r="N6" s="72"/>
      <c r="O6" s="71"/>
      <c r="P6" s="76">
        <f>SUM(P5:P5)</f>
        <v>1530</v>
      </c>
      <c r="Q6" s="21"/>
    </row>
    <row r="7" spans="1:19" s="1" customFormat="1" ht="22.5" customHeight="1" x14ac:dyDescent="0.25">
      <c r="A7" s="114" t="s">
        <v>20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83">
        <f>P6</f>
        <v>1530</v>
      </c>
      <c r="N7" s="84" t="s">
        <v>21</v>
      </c>
      <c r="O7" s="20"/>
      <c r="P7" s="20"/>
      <c r="Q7" s="20"/>
    </row>
    <row r="8" spans="1:19" s="1" customFormat="1" ht="91.15" customHeight="1" x14ac:dyDescent="0.25">
      <c r="A8" s="115" t="s">
        <v>16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9" s="1" customFormat="1" ht="15.75" customHeight="1" x14ac:dyDescent="0.25">
      <c r="A9" s="112" t="s">
        <v>19</v>
      </c>
      <c r="B9" s="112"/>
      <c r="C9" s="112"/>
      <c r="D9" s="112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</row>
    <row r="10" spans="1:19" ht="20.25" customHeight="1" x14ac:dyDescent="0.3">
      <c r="A10" s="112"/>
      <c r="B10" s="112"/>
      <c r="C10" s="112"/>
      <c r="D10" s="112"/>
      <c r="E10" s="9"/>
      <c r="F10" s="11"/>
      <c r="G10" s="12"/>
      <c r="H10" s="113" t="s">
        <v>38</v>
      </c>
      <c r="I10" s="113"/>
      <c r="J10" s="113"/>
      <c r="K10" s="113"/>
      <c r="L10" s="13"/>
      <c r="M10" s="13"/>
      <c r="N10" s="13"/>
      <c r="O10" s="13"/>
      <c r="P10" s="13"/>
      <c r="Q10" s="13"/>
    </row>
    <row r="11" spans="1:19" s="1" customFormat="1" ht="15" customHeight="1" x14ac:dyDescent="0.3">
      <c r="A11" s="91"/>
      <c r="B11" s="91"/>
      <c r="C11" s="91"/>
      <c r="D11" s="91"/>
      <c r="E11" s="9"/>
      <c r="F11" s="11"/>
      <c r="G11" s="12"/>
      <c r="H11" s="87"/>
      <c r="I11" s="87"/>
      <c r="J11" s="87"/>
      <c r="K11" s="88"/>
      <c r="L11" s="13"/>
      <c r="M11" s="13"/>
      <c r="N11" s="13"/>
      <c r="O11" s="13"/>
      <c r="P11" s="13"/>
      <c r="Q11" s="13"/>
    </row>
    <row r="12" spans="1:19" s="1" customFormat="1" ht="15.75" customHeight="1" x14ac:dyDescent="0.3">
      <c r="A12" s="91"/>
      <c r="B12" s="91"/>
      <c r="C12" s="91"/>
      <c r="D12" s="91"/>
      <c r="E12" s="9"/>
      <c r="F12" s="11"/>
      <c r="G12" s="12"/>
      <c r="H12" s="87"/>
      <c r="I12" s="87"/>
      <c r="J12" s="87"/>
      <c r="K12" s="89"/>
      <c r="L12" s="13"/>
      <c r="M12" s="13"/>
      <c r="N12" s="13"/>
      <c r="O12" s="13"/>
      <c r="P12" s="13"/>
      <c r="Q12" s="13"/>
    </row>
    <row r="13" spans="1:19" s="1" customFormat="1" ht="15.75" customHeight="1" x14ac:dyDescent="0.3">
      <c r="A13" s="112" t="s">
        <v>18</v>
      </c>
      <c r="B13" s="112"/>
      <c r="C13" s="112"/>
      <c r="D13" s="112"/>
      <c r="E13" s="9"/>
      <c r="F13" s="9"/>
      <c r="G13" s="9"/>
      <c r="H13" s="90"/>
      <c r="I13" s="90"/>
      <c r="J13" s="90"/>
      <c r="K13" s="90"/>
      <c r="L13" s="10"/>
      <c r="M13" s="10"/>
      <c r="N13" s="10"/>
      <c r="O13" s="10"/>
      <c r="P13" s="10"/>
      <c r="Q13" s="10"/>
    </row>
    <row r="14" spans="1:19" s="1" customFormat="1" ht="22.5" customHeight="1" x14ac:dyDescent="0.3">
      <c r="A14" s="112"/>
      <c r="B14" s="112"/>
      <c r="C14" s="112"/>
      <c r="D14" s="112"/>
      <c r="E14" s="9"/>
      <c r="F14" s="11"/>
      <c r="G14" s="12"/>
      <c r="H14" s="113" t="s">
        <v>39</v>
      </c>
      <c r="I14" s="113"/>
      <c r="J14" s="113"/>
      <c r="K14" s="113"/>
      <c r="L14" s="13"/>
      <c r="M14" s="13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15"/>
      <c r="I15" s="15"/>
      <c r="J15" s="15"/>
      <c r="K15" s="86"/>
      <c r="L15" s="10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85"/>
      <c r="L16" s="10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16">
    <mergeCell ref="A9:D10"/>
    <mergeCell ref="H10:K10"/>
    <mergeCell ref="A13:D14"/>
    <mergeCell ref="H14:K14"/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</mergeCells>
  <pageMargins left="0" right="0" top="0" bottom="0" header="0.31496062992125984" footer="0.31496062992125984"/>
  <pageSetup paperSize="9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33"/>
      <c r="B3" s="33"/>
      <c r="C3" s="33"/>
      <c r="D3" s="25"/>
      <c r="E3" s="26"/>
      <c r="F3" s="26"/>
      <c r="G3" s="27"/>
      <c r="H3" s="28"/>
      <c r="I3" s="28"/>
      <c r="J3" s="29"/>
      <c r="K3" s="30"/>
      <c r="L3" s="30"/>
      <c r="M3" s="31"/>
      <c r="N3" s="32"/>
      <c r="O3" s="31"/>
      <c r="P3" s="31"/>
    </row>
    <row r="7" spans="1:16" x14ac:dyDescent="0.25">
      <c r="F7" t="s">
        <v>25</v>
      </c>
      <c r="G7" t="s">
        <v>26</v>
      </c>
      <c r="H7" t="s">
        <v>27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34">
        <f>B8*C8</f>
        <v>3080</v>
      </c>
      <c r="G8" s="34">
        <f>B8*D8</f>
        <v>3150</v>
      </c>
      <c r="H8" s="34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34">
        <f t="shared" ref="F9:F33" si="0">B9*C9</f>
        <v>6720</v>
      </c>
      <c r="G9" s="34">
        <f t="shared" ref="G9:G31" si="1">B9*D9</f>
        <v>7200</v>
      </c>
      <c r="H9" s="34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34">
        <f t="shared" si="0"/>
        <v>3750</v>
      </c>
      <c r="G10" s="34">
        <f t="shared" si="1"/>
        <v>4250</v>
      </c>
      <c r="H10" s="34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34">
        <f t="shared" si="0"/>
        <v>3769.35</v>
      </c>
      <c r="G11" s="34">
        <f t="shared" si="1"/>
        <v>3835</v>
      </c>
      <c r="H11" s="34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34">
        <f t="shared" si="0"/>
        <v>1128</v>
      </c>
      <c r="G12" s="34">
        <f t="shared" si="1"/>
        <v>1269</v>
      </c>
      <c r="H12" s="34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34">
        <f t="shared" si="0"/>
        <v>42000</v>
      </c>
      <c r="G13" s="34">
        <f t="shared" si="1"/>
        <v>42630</v>
      </c>
      <c r="H13" s="34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34">
        <f t="shared" si="0"/>
        <v>13500</v>
      </c>
      <c r="G14" s="34">
        <f t="shared" si="1"/>
        <v>13800</v>
      </c>
      <c r="H14" s="34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34">
        <f t="shared" si="0"/>
        <v>9810</v>
      </c>
      <c r="G15" s="34">
        <f t="shared" si="1"/>
        <v>9855</v>
      </c>
      <c r="H15" s="34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34">
        <f t="shared" si="0"/>
        <v>15915</v>
      </c>
      <c r="G16" s="34">
        <f t="shared" si="1"/>
        <v>16050</v>
      </c>
      <c r="H16" s="34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34">
        <f t="shared" si="0"/>
        <v>152551</v>
      </c>
      <c r="G17" s="34">
        <f t="shared" si="1"/>
        <v>153781.25</v>
      </c>
      <c r="H17" s="34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34">
        <f t="shared" si="0"/>
        <v>41600</v>
      </c>
      <c r="G18" s="34">
        <f t="shared" si="1"/>
        <v>41920</v>
      </c>
      <c r="H18" s="34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34">
        <f t="shared" si="0"/>
        <v>4400</v>
      </c>
      <c r="G19" s="34">
        <f t="shared" si="1"/>
        <v>4600</v>
      </c>
      <c r="H19" s="34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34">
        <f t="shared" si="0"/>
        <v>234</v>
      </c>
      <c r="G20" s="34">
        <f t="shared" si="1"/>
        <v>216</v>
      </c>
      <c r="H20" s="34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34">
        <f t="shared" si="0"/>
        <v>195</v>
      </c>
      <c r="G21" s="34">
        <f t="shared" si="1"/>
        <v>180</v>
      </c>
      <c r="H21" s="34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34">
        <f t="shared" si="0"/>
        <v>741</v>
      </c>
      <c r="G22" s="34">
        <f t="shared" si="1"/>
        <v>684</v>
      </c>
      <c r="H22" s="34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34">
        <f t="shared" si="0"/>
        <v>6540</v>
      </c>
      <c r="G23" s="34">
        <f t="shared" si="1"/>
        <v>6758</v>
      </c>
      <c r="H23" s="34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34">
        <f t="shared" si="0"/>
        <v>704</v>
      </c>
      <c r="G24" s="34">
        <f t="shared" si="1"/>
        <v>768</v>
      </c>
      <c r="H24" s="34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34">
        <f t="shared" si="0"/>
        <v>3600</v>
      </c>
      <c r="G25" s="34">
        <f t="shared" si="1"/>
        <v>3660</v>
      </c>
      <c r="H25" s="34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34">
        <f t="shared" si="0"/>
        <v>2250.1499999999996</v>
      </c>
      <c r="G26" s="34">
        <f t="shared" si="1"/>
        <v>2280.1499999999996</v>
      </c>
      <c r="H26" s="34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34">
        <f t="shared" si="0"/>
        <v>17040</v>
      </c>
      <c r="G27" s="34">
        <f t="shared" si="1"/>
        <v>17280</v>
      </c>
      <c r="H27" s="34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34">
        <f t="shared" si="0"/>
        <v>1650</v>
      </c>
      <c r="G28" s="34">
        <f t="shared" si="1"/>
        <v>1500</v>
      </c>
      <c r="H28" s="34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34">
        <f t="shared" si="0"/>
        <v>6670</v>
      </c>
      <c r="G29" s="34">
        <f t="shared" si="1"/>
        <v>6612</v>
      </c>
      <c r="H29" s="34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34">
        <f t="shared" si="0"/>
        <v>1100</v>
      </c>
      <c r="G30" s="34">
        <f t="shared" si="1"/>
        <v>1067</v>
      </c>
      <c r="H30" s="34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34">
        <f t="shared" si="0"/>
        <v>4180</v>
      </c>
      <c r="G31" s="34">
        <f t="shared" si="1"/>
        <v>4085</v>
      </c>
      <c r="H31" s="34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34">
        <f>B32*C32</f>
        <v>1127.53</v>
      </c>
      <c r="G32" s="34">
        <f>B32*D32</f>
        <v>1174.06</v>
      </c>
      <c r="H32" s="34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34">
        <f>B33*D33</f>
        <v>3040</v>
      </c>
      <c r="H33" s="34">
        <f>E33*B33</f>
        <v>3000</v>
      </c>
    </row>
    <row r="34" spans="2:8" x14ac:dyDescent="0.25">
      <c r="F34" s="34">
        <f>SUM(F8:F33)</f>
        <v>347275.03</v>
      </c>
      <c r="G34" s="34">
        <f>SUM(G8:G33)</f>
        <v>351644.46</v>
      </c>
      <c r="H34" s="34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ЛебединскийИИ</cp:lastModifiedBy>
  <cp:lastPrinted>2026-05-05T11:59:36Z</cp:lastPrinted>
  <dcterms:created xsi:type="dcterms:W3CDTF">2014-04-01T09:50:37Z</dcterms:created>
  <dcterms:modified xsi:type="dcterms:W3CDTF">2026-05-15T07:05:20Z</dcterms:modified>
</cp:coreProperties>
</file>