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Print_Area" localSheetId="0">'Анализ рынка (базовый)'!$A$1:$L$17</definedName>
  </definedNames>
  <calcPr calcId="162913" fullPrecision="0"/>
</workbook>
</file>

<file path=xl/calcChain.xml><?xml version="1.0" encoding="utf-8"?>
<calcChain xmlns="http://schemas.openxmlformats.org/spreadsheetml/2006/main">
  <c r="I12" i="3" l="1"/>
  <c r="L12" i="3" s="1"/>
  <c r="J12" i="3"/>
  <c r="I13" i="3"/>
  <c r="L13" i="3" s="1"/>
  <c r="J13" i="3"/>
  <c r="J11" i="3"/>
  <c r="I11" i="3"/>
  <c r="L11" i="3" s="1"/>
  <c r="L14" i="3" l="1"/>
  <c r="K11" i="3"/>
  <c r="K13" i="3"/>
  <c r="K12" i="3"/>
</calcChain>
</file>

<file path=xl/sharedStrings.xml><?xml version="1.0" encoding="utf-8"?>
<sst xmlns="http://schemas.openxmlformats.org/spreadsheetml/2006/main" count="29" uniqueCount="27">
  <si>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</si>
  <si>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</si>
  <si>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</si>
  <si>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</si>
  <si>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</si>
  <si>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</si>
  <si>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</si>
  <si>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</si>
  <si>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</si>
  <si>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</si>
  <si>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</si>
  <si>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</si>
  <si>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</si>
  <si>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</si>
  <si>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</si>
  <si>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>шт</t>
  </si>
  <si>
    <t xml:space="preserve">Источник ценовой информации 2 </t>
  </si>
  <si>
    <t xml:space="preserve">Источник ценовой информации 3 </t>
  </si>
  <si>
    <t xml:space="preserve">Источник ценовой информации 1 </t>
  </si>
  <si>
    <t>Объект закупки (траснпортные срелства)</t>
  </si>
  <si>
    <t>Предмет контракта: поставка запасных частей для автотранспортного средства HYUNDAI H-1 2,5 MT</t>
  </si>
  <si>
    <t>Маховик двухмассовый</t>
  </si>
  <si>
    <t>Подшипник выжимной</t>
  </si>
  <si>
    <t>Диск сцепления</t>
  </si>
  <si>
    <t>28.15.25.110</t>
  </si>
  <si>
    <t>29.32.30.181</t>
  </si>
  <si>
    <t>29.32.30.182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</si>
</sst>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2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4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justify" vertical="distributed" wrapText="1"/>
    </xf>
    <xf numFmtId="0" fontId="14" fillId="0" borderId="0" xfId="0" applyFont="1" applyFill="1"/>
    <xf numFmtId="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1" fillId="0" borderId="4" xfId="0" applyFont="1" applyFill="1" applyBorder="1" applyAlignment="1">
      <alignment horizontal="center" vertical="center" wrapText="1" shrinkToFit="1"/>
    </xf>
    <xf numFmtId="4" fontId="1" fillId="0" borderId="5" xfId="0" applyNumberFormat="1" applyFont="1" applyFill="1" applyBorder="1" applyAlignment="1">
      <alignment horizontal="center" vertical="center" wrapText="1" shrinkToFit="1"/>
    </xf>
    <xf numFmtId="10" fontId="1" fillId="0" borderId="5" xfId="1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16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16</xdr:col>
      <xdr:colOff>47625</xdr:colOff>
      <xdr:row>16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Normal="70" zoomScaleSheetLayoutView="100" workbookViewId="0">
      <selection activeCell="C13" sqref="C13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41.7109375" style="3" customWidth="1"/>
    <col min="4" max="4" width="8.140625" style="3" customWidth="1"/>
    <col min="5" max="5" width="6.140625" style="15" customWidth="1"/>
    <col min="6" max="6" width="15.7109375" style="3" customWidth="1"/>
    <col min="7" max="7" width="16.5703125" style="15" customWidth="1"/>
    <col min="8" max="8" width="16.42578125" style="3" customWidth="1"/>
    <col min="9" max="9" width="15.5703125" style="3" customWidth="1"/>
    <col min="10" max="10" width="10.7109375" style="3" customWidth="1"/>
    <col min="11" max="11" width="9.5703125" style="3" customWidth="1"/>
    <col min="12" max="12" width="14.85546875" style="3" customWidth="1"/>
    <col min="13" max="16384" width="9.140625" style="3"/>
  </cols>
  <sheetData>
    <row r="1" spans="1:12" ht="10.5" customHeight="1" x14ac:dyDescent="0.3">
      <c r="F1" s="21"/>
      <c r="G1" s="35"/>
      <c r="H1" s="22"/>
      <c r="I1" s="22"/>
      <c r="J1" s="22"/>
      <c r="K1" s="20"/>
      <c r="L1" s="18"/>
    </row>
    <row r="2" spans="1:12" ht="30.75" customHeight="1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0.5" customHeight="1" x14ac:dyDescent="0.25">
      <c r="A3" s="2"/>
      <c r="B3" s="2"/>
    </row>
    <row r="4" spans="1:12" ht="16.5" x14ac:dyDescent="0.25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4.45" customHeight="1" x14ac:dyDescent="0.25">
      <c r="C5" s="1"/>
      <c r="D5" s="1"/>
      <c r="E5" s="31"/>
      <c r="F5" s="1"/>
      <c r="G5" s="31"/>
      <c r="H5" s="1"/>
      <c r="I5" s="1"/>
      <c r="J5" s="1"/>
      <c r="K5" s="1"/>
      <c r="L5" s="1"/>
    </row>
    <row r="6" spans="1:12" s="11" customFormat="1" ht="18.75" customHeight="1" x14ac:dyDescent="0.25">
      <c r="A6" s="45" t="s">
        <v>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s="11" customFormat="1" ht="51.75" customHeight="1" x14ac:dyDescent="0.25">
      <c r="A7" s="45" t="s">
        <v>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s="11" customFormat="1" ht="8.25" customHeight="1" x14ac:dyDescent="0.25">
      <c r="A8" s="12"/>
      <c r="B8" s="12"/>
      <c r="C8" s="12"/>
      <c r="D8" s="12"/>
      <c r="E8" s="32"/>
      <c r="F8" s="12"/>
      <c r="G8" s="32"/>
      <c r="H8" s="23"/>
      <c r="I8" s="12"/>
      <c r="J8" s="12"/>
      <c r="K8" s="12"/>
      <c r="L8" s="12"/>
    </row>
    <row r="9" spans="1:12" s="11" customFormat="1" ht="17.25" customHeight="1" x14ac:dyDescent="0.25">
      <c r="A9" s="46" t="s">
        <v>10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04.25" customHeight="1" x14ac:dyDescent="0.25">
      <c r="A10" s="38" t="s">
        <v>0</v>
      </c>
      <c r="B10" s="38" t="s">
        <v>13</v>
      </c>
      <c r="C10" s="5" t="s">
        <v>19</v>
      </c>
      <c r="D10" s="38" t="s">
        <v>1</v>
      </c>
      <c r="E10" s="5" t="s">
        <v>2</v>
      </c>
      <c r="F10" s="5" t="s">
        <v>18</v>
      </c>
      <c r="G10" s="5" t="s">
        <v>16</v>
      </c>
      <c r="H10" s="5" t="s">
        <v>17</v>
      </c>
      <c r="I10" s="5" t="s">
        <v>7</v>
      </c>
      <c r="J10" s="5" t="s">
        <v>3</v>
      </c>
      <c r="K10" s="5" t="s">
        <v>5</v>
      </c>
      <c r="L10" s="5" t="s">
        <v>4</v>
      </c>
    </row>
    <row r="11" spans="1:12" s="30" customFormat="1" ht="15" customHeight="1" x14ac:dyDescent="0.25">
      <c r="A11" s="5">
        <v>1</v>
      </c>
      <c r="B11" s="26" t="s">
        <v>24</v>
      </c>
      <c r="C11" s="27" t="s">
        <v>21</v>
      </c>
      <c r="D11" s="28" t="s">
        <v>15</v>
      </c>
      <c r="E11" s="33">
        <v>1</v>
      </c>
      <c r="F11" s="29">
        <v>83500</v>
      </c>
      <c r="G11" s="25">
        <v>79000</v>
      </c>
      <c r="H11" s="25">
        <v>85000</v>
      </c>
      <c r="I11" s="39">
        <f t="shared" ref="I11" si="0">ROUND(AVERAGE(F11:H11), 2)</f>
        <v>82500</v>
      </c>
      <c r="J11" s="39">
        <f t="shared" ref="J11" si="1">_xlfn.STDEV.S(F11:H11)</f>
        <v>3122.5</v>
      </c>
      <c r="K11" s="40">
        <f t="shared" ref="K11" si="2">J11/I11</f>
        <v>3.78E-2</v>
      </c>
      <c r="L11" s="39">
        <f t="shared" ref="L11" si="3">I11*E11</f>
        <v>82500</v>
      </c>
    </row>
    <row r="12" spans="1:12" s="30" customFormat="1" ht="15" customHeight="1" x14ac:dyDescent="0.25">
      <c r="A12" s="5">
        <v>2</v>
      </c>
      <c r="B12" s="26" t="s">
        <v>26</v>
      </c>
      <c r="C12" s="27" t="s">
        <v>22</v>
      </c>
      <c r="D12" s="28" t="s">
        <v>15</v>
      </c>
      <c r="E12" s="33">
        <v>1</v>
      </c>
      <c r="F12" s="29">
        <v>4200</v>
      </c>
      <c r="G12" s="25">
        <v>3500</v>
      </c>
      <c r="H12" s="25">
        <v>4000</v>
      </c>
      <c r="I12" s="39">
        <f t="shared" ref="I12:I13" si="4">ROUND(AVERAGE(F12:H12), 2)</f>
        <v>3900</v>
      </c>
      <c r="J12" s="39">
        <f t="shared" ref="J12:J13" si="5">_xlfn.STDEV.S(F12:H12)</f>
        <v>360.56</v>
      </c>
      <c r="K12" s="40">
        <f t="shared" ref="K12:K13" si="6">J12/I12</f>
        <v>9.2499999999999999E-2</v>
      </c>
      <c r="L12" s="39">
        <f t="shared" ref="L12:L13" si="7">I12*E12</f>
        <v>3900</v>
      </c>
    </row>
    <row r="13" spans="1:12" s="30" customFormat="1" ht="15" customHeight="1" x14ac:dyDescent="0.25">
      <c r="A13" s="5">
        <v>3</v>
      </c>
      <c r="B13" s="26" t="s">
        <v>25</v>
      </c>
      <c r="C13" s="27" t="s">
        <v>23</v>
      </c>
      <c r="D13" s="28" t="s">
        <v>15</v>
      </c>
      <c r="E13" s="33">
        <v>1</v>
      </c>
      <c r="F13" s="29">
        <v>7000</v>
      </c>
      <c r="G13" s="25">
        <v>6800</v>
      </c>
      <c r="H13" s="25">
        <v>7400</v>
      </c>
      <c r="I13" s="39">
        <f t="shared" si="4"/>
        <v>7066.67</v>
      </c>
      <c r="J13" s="39">
        <f t="shared" si="5"/>
        <v>305.51</v>
      </c>
      <c r="K13" s="40">
        <f t="shared" si="6"/>
        <v>4.3200000000000002E-2</v>
      </c>
      <c r="L13" s="39">
        <f t="shared" si="7"/>
        <v>7066.67</v>
      </c>
    </row>
    <row r="14" spans="1:12" ht="15.75" x14ac:dyDescent="0.25">
      <c r="A14" s="16"/>
      <c r="B14" s="16"/>
      <c r="C14" s="16" t="s">
        <v>6</v>
      </c>
      <c r="D14" s="16"/>
      <c r="E14" s="17"/>
      <c r="F14" s="19"/>
      <c r="G14" s="7"/>
      <c r="H14" s="7"/>
      <c r="I14" s="7"/>
      <c r="J14" s="7"/>
      <c r="K14" s="8"/>
      <c r="L14" s="24">
        <f>SUM(L11:L13)</f>
        <v>93466.67</v>
      </c>
    </row>
    <row r="15" spans="1:12" x14ac:dyDescent="0.25">
      <c r="A15" s="15"/>
      <c r="B15" s="15"/>
      <c r="C15" s="15"/>
      <c r="D15" s="15"/>
      <c r="F15" s="15"/>
      <c r="H15" s="15"/>
      <c r="I15" s="15"/>
      <c r="J15" s="15"/>
      <c r="K15" s="15"/>
      <c r="L15" s="15"/>
    </row>
    <row r="16" spans="1:12" s="10" customFormat="1" ht="67.349999999999994" customHeight="1" x14ac:dyDescent="0.3">
      <c r="A16" s="43" t="s">
        <v>11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4" s="10" customFormat="1" ht="245.25" customHeight="1" x14ac:dyDescent="0.3">
      <c r="A17" s="44" t="s">
        <v>12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N17" s="13"/>
    </row>
    <row r="18" spans="1:14" s="10" customFormat="1" ht="24.2" customHeight="1" x14ac:dyDescent="0.3">
      <c r="A18" s="14"/>
      <c r="B18" s="14"/>
      <c r="C18" s="14"/>
      <c r="D18" s="14"/>
      <c r="E18" s="34"/>
      <c r="F18" s="14"/>
      <c r="G18" s="34"/>
      <c r="H18" s="14"/>
      <c r="I18" s="14"/>
      <c r="J18" s="14"/>
      <c r="K18" s="14"/>
      <c r="L18" s="14"/>
      <c r="N18" s="13"/>
    </row>
    <row r="19" spans="1:14" x14ac:dyDescent="0.25">
      <c r="A19" s="4"/>
      <c r="B19" s="4"/>
      <c r="F19" s="9"/>
      <c r="G19" s="36"/>
      <c r="H19" s="9"/>
    </row>
    <row r="20" spans="1:14" x14ac:dyDescent="0.25">
      <c r="F20" s="6"/>
      <c r="G20" s="37"/>
      <c r="H20" s="6"/>
    </row>
    <row r="21" spans="1:14" x14ac:dyDescent="0.25">
      <c r="F21" s="6"/>
      <c r="G21" s="37"/>
      <c r="H21" s="6"/>
    </row>
    <row r="22" spans="1:14" x14ac:dyDescent="0.25">
      <c r="F22" s="6"/>
      <c r="G22" s="37"/>
      <c r="H22" s="6"/>
    </row>
    <row r="23" spans="1:14" x14ac:dyDescent="0.25">
      <c r="F23" s="6"/>
      <c r="G23" s="37"/>
      <c r="H23" s="6"/>
    </row>
    <row r="24" spans="1:14" x14ac:dyDescent="0.25">
      <c r="F24" s="6"/>
      <c r="G24" s="37"/>
      <c r="H24" s="6"/>
    </row>
    <row r="25" spans="1:14" x14ac:dyDescent="0.25">
      <c r="F25" s="6"/>
      <c r="G25" s="37"/>
      <c r="H25" s="6"/>
    </row>
    <row r="26" spans="1:14" x14ac:dyDescent="0.25">
      <c r="F26" s="6"/>
      <c r="G26" s="37"/>
      <c r="H26" s="6"/>
    </row>
    <row r="27" spans="1:14" x14ac:dyDescent="0.25">
      <c r="F27" s="6"/>
      <c r="G27" s="37"/>
      <c r="H27" s="6"/>
    </row>
    <row r="28" spans="1:14" x14ac:dyDescent="0.25">
      <c r="F28" s="6"/>
      <c r="G28" s="37"/>
      <c r="H28" s="6"/>
    </row>
  </sheetData>
  <mergeCells count="7">
    <mergeCell ref="A2:L2"/>
    <mergeCell ref="A4:L4"/>
    <mergeCell ref="A16:L16"/>
    <mergeCell ref="A17:L17"/>
    <mergeCell ref="A7:L7"/>
    <mergeCell ref="A6:L6"/>
    <mergeCell ref="A9:L9"/>
  </mergeCells>
  <pageMargins left="0.31496062992125984" right="0.31496062992125984" top="0.15748031496062992" bottom="0.15748031496062992" header="0.19685039370078741" footer="0.11811023622047245"/>
  <pageSetup paperSize="9" scale="7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2026-06-29T10:08:25Z</dcterms:modified>
</cp:coreProperties>
</file>