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2345"/>
  </bookViews>
  <sheets>
    <sheet name="обосн" sheetId="8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9" i="8"/>
  <c r="M9" s="1"/>
  <c r="N9" s="1"/>
  <c r="O9" s="1"/>
  <c r="J9"/>
  <c r="I9"/>
  <c r="K9" l="1"/>
  <c r="O10"/>
  <c r="I11" s="1"/>
</calcChain>
</file>

<file path=xl/sharedStrings.xml><?xml version="1.0" encoding="utf-8"?>
<sst xmlns="http://schemas.openxmlformats.org/spreadsheetml/2006/main" count="30" uniqueCount="30">
  <si>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</si>
  <si>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</si>
  <si>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</si>
  <si>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</si>
  <si>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</si>
  <si>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</si>
  <si>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</si>
  <si>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</si>
  <si>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</si>
  <si>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</si>
  <si>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</si>
  <si>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</si>
  <si>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</si>
  <si>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</si>
  <si>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</si>
  <si>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</si>
  <si>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</si>
  <si>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</si>
  <si>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</si>
  <si>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</si>
  <si>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</si>
  <si>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</si>
  <si>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1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>- цена единицы)</t>
    </r>
  </si>
  <si>
    <r>
      <t xml:space="preserve">* При определении Н(М)ЦК,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 </t>
    </r>
    <r>
      <rPr>
        <b/>
        <sz val="14"/>
        <color indexed="8"/>
        <rFont val="Times New Roman"/>
        <family val="1"/>
        <charset val="204"/>
      </rPr>
      <t xml:space="preserve"> 
</t>
    </r>
  </si>
  <si>
    <t>Обоснование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услуги по перевозке грузов автомобильным транспортом с манипулятором</t>
  </si>
  <si>
    <t xml:space="preserve">  услуги по перевозке грузов автомобильным транспортом с манипулятором</t>
  </si>
  <si>
    <t>Ценовое предложение № 1 ИП Шульга В.А.</t>
  </si>
  <si>
    <t>рейс</t>
  </si>
  <si>
    <t>Ценовое предложение № 2 ИП Лаптева Е.С.</t>
  </si>
  <si>
    <t>Ценовое предложение № 3 ИП Зеленская О.В.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</si>
</sst>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distributed" vertical="center" wrapText="1" justifyLastLine="1"/>
    </xf>
    <xf numFmtId="0" fontId="7" fillId="0" borderId="12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distributed" vertical="center" wrapText="1" justifyLastLine="1"/>
    </xf>
    <xf numFmtId="0" fontId="6" fillId="0" borderId="1" xfId="0" applyFont="1" applyFill="1" applyBorder="1" applyAlignment="1">
      <alignment horizontal="distributed" vertical="center" justifyLastLine="1"/>
    </xf>
    <xf numFmtId="10" fontId="6" fillId="0" borderId="1" xfId="0" applyNumberFormat="1" applyFont="1" applyFill="1" applyBorder="1" applyAlignment="1">
      <alignment horizontal="distributed" vertical="center" justifyLastLine="1"/>
    </xf>
    <xf numFmtId="2" fontId="6" fillId="0" borderId="1" xfId="0" applyNumberFormat="1" applyFont="1" applyFill="1" applyBorder="1" applyAlignment="1">
      <alignment horizontal="distributed" vertical="center" wrapText="1" justifyLastLine="1"/>
    </xf>
    <xf numFmtId="165" fontId="6" fillId="0" borderId="1" xfId="0" applyNumberFormat="1" applyFont="1" applyFill="1" applyBorder="1" applyAlignment="1">
      <alignment horizontal="distributed" vertical="center" wrapText="1" justifyLastLine="1"/>
    </xf>
    <xf numFmtId="4" fontId="6" fillId="0" borderId="1" xfId="0" applyNumberFormat="1" applyFont="1" applyFill="1" applyBorder="1" applyAlignment="1">
      <alignment horizontal="center" vertical="center" wrapText="1" justifyLastLine="1"/>
    </xf>
    <xf numFmtId="4" fontId="6" fillId="0" borderId="11" xfId="0" applyNumberFormat="1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140804</xdr:colOff>
      <xdr:row>7</xdr:row>
      <xdr:rowOff>1275521</xdr:rowOff>
    </xdr:from>
    <xdr:to>
      <xdr:col>10</xdr:col>
      <xdr:colOff>960782</xdr:colOff>
      <xdr:row>7</xdr:row>
      <xdr:rowOff>1573694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739" y="3967369"/>
          <a:ext cx="819978" cy="298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99390</xdr:colOff>
      <xdr:row>7</xdr:row>
      <xdr:rowOff>1888436</xdr:rowOff>
    </xdr:from>
    <xdr:to>
      <xdr:col>11</xdr:col>
      <xdr:colOff>1540565</xdr:colOff>
      <xdr:row>7</xdr:row>
      <xdr:rowOff>2228022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0477" y="4580284"/>
          <a:ext cx="1441175" cy="33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"/>
  <sheetViews>
    <sheetView tabSelected="1" topLeftCell="A2" zoomScale="115" zoomScaleNormal="115" workbookViewId="0">
      <selection activeCell="B9" sqref="B9"/>
    </sheetView>
  </sheetViews>
  <sheetFormatPr defaultRowHeight="12.75"/>
  <cols>
    <col min="1" max="1" width="4.7109375" style="1" customWidth="1"/>
    <col min="2" max="2" width="31.7109375" style="1" customWidth="1"/>
    <col min="3" max="3" width="7.5703125" style="1" customWidth="1"/>
    <col min="4" max="4" width="6.85546875" style="1" customWidth="1"/>
    <col min="5" max="5" width="13" style="1" customWidth="1"/>
    <col min="6" max="6" width="11.5703125" style="1" customWidth="1"/>
    <col min="7" max="7" width="12.7109375" style="1" customWidth="1"/>
    <col min="8" max="8" width="7.28515625" style="1" customWidth="1"/>
    <col min="9" max="9" width="16" style="1" customWidth="1"/>
    <col min="10" max="10" width="15.42578125" style="1" customWidth="1"/>
    <col min="11" max="11" width="16.7109375" style="1" customWidth="1"/>
    <col min="12" max="12" width="24.42578125" style="1" customWidth="1"/>
    <col min="13" max="13" width="13.85546875" style="1" customWidth="1"/>
    <col min="14" max="14" width="11" style="1" customWidth="1"/>
    <col min="15" max="15" width="15.42578125" style="1" customWidth="1"/>
    <col min="16" max="17" width="9.140625" style="1"/>
    <col min="18" max="18" width="15.28515625" style="1" customWidth="1"/>
    <col min="19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>
      <c r="J1" s="2" t="s">
        <v>1</v>
      </c>
    </row>
    <row r="2" spans="1:16" ht="27" customHeight="1">
      <c r="J2" s="2"/>
      <c r="M2" s="43"/>
      <c r="N2" s="43"/>
      <c r="O2" s="43"/>
    </row>
    <row r="3" spans="1:16" ht="32.25" customHeight="1">
      <c r="A3" s="51" t="s">
        <v>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6" ht="33" customHeight="1">
      <c r="A4" s="10"/>
      <c r="B4" s="10"/>
      <c r="C4" s="10"/>
      <c r="D4" s="10"/>
      <c r="E4" s="10"/>
      <c r="F4" s="14"/>
      <c r="G4" s="10"/>
      <c r="H4" s="10"/>
      <c r="I4" s="10"/>
      <c r="J4" s="10"/>
      <c r="K4" s="10"/>
      <c r="L4" s="10"/>
      <c r="M4" s="10"/>
      <c r="N4" s="10"/>
      <c r="O4" s="10"/>
    </row>
    <row r="5" spans="1:16" ht="48" customHeight="1">
      <c r="A5" s="59" t="s">
        <v>15</v>
      </c>
      <c r="B5" s="48"/>
      <c r="C5" s="63" t="s">
        <v>18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/>
    </row>
    <row r="6" spans="1:16" ht="32.25" customHeight="1">
      <c r="A6" s="59" t="s">
        <v>16</v>
      </c>
      <c r="B6" s="48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</row>
    <row r="7" spans="1:16" ht="39.75" customHeight="1">
      <c r="A7" s="52" t="s">
        <v>2</v>
      </c>
      <c r="B7" s="52" t="s">
        <v>19</v>
      </c>
      <c r="C7" s="54" t="s">
        <v>3</v>
      </c>
      <c r="D7" s="56" t="s">
        <v>0</v>
      </c>
      <c r="E7" s="58" t="s">
        <v>4</v>
      </c>
      <c r="F7" s="58"/>
      <c r="G7" s="58"/>
      <c r="H7" s="58"/>
      <c r="I7" s="49" t="s">
        <v>5</v>
      </c>
      <c r="J7" s="49"/>
      <c r="K7" s="49"/>
      <c r="L7" s="50" t="s">
        <v>6</v>
      </c>
      <c r="M7" s="50"/>
      <c r="N7" s="50"/>
      <c r="O7" s="50"/>
    </row>
    <row r="8" spans="1:16" s="42" customFormat="1" ht="219" customHeight="1">
      <c r="A8" s="53"/>
      <c r="B8" s="53"/>
      <c r="C8" s="55"/>
      <c r="D8" s="57"/>
      <c r="E8" s="38" t="s">
        <v>26</v>
      </c>
      <c r="F8" s="38" t="s">
        <v>28</v>
      </c>
      <c r="G8" s="39" t="s">
        <v>29</v>
      </c>
      <c r="H8" s="38" t="s">
        <v>7</v>
      </c>
      <c r="I8" s="40" t="s">
        <v>20</v>
      </c>
      <c r="J8" s="41" t="s">
        <v>8</v>
      </c>
      <c r="K8" s="41" t="s">
        <v>21</v>
      </c>
      <c r="L8" s="41" t="s">
        <v>22</v>
      </c>
      <c r="M8" s="38" t="s">
        <v>9</v>
      </c>
      <c r="N8" s="38" t="s">
        <v>10</v>
      </c>
      <c r="O8" s="38" t="s">
        <v>11</v>
      </c>
    </row>
    <row r="9" spans="1:16" s="12" customFormat="1" ht="32.25" customHeight="1">
      <c r="A9" s="15">
        <v>1</v>
      </c>
      <c r="B9" s="16" t="s">
        <v>25</v>
      </c>
      <c r="C9" s="17" t="s">
        <v>27</v>
      </c>
      <c r="D9" s="18">
        <v>3</v>
      </c>
      <c r="E9" s="19">
        <v>25000</v>
      </c>
      <c r="F9" s="19">
        <v>30000</v>
      </c>
      <c r="G9" s="19">
        <v>35000</v>
      </c>
      <c r="H9" s="15">
        <v>3</v>
      </c>
      <c r="I9" s="20">
        <f>AVERAGE(E9:G9)</f>
        <v>30000</v>
      </c>
      <c r="J9" s="21">
        <f>STDEV(E9:G9)</f>
        <v>5000</v>
      </c>
      <c r="K9" s="22">
        <f t="shared" ref="K9" si="0">J9/I9</f>
        <v>0.16666666666666666</v>
      </c>
      <c r="L9" s="23">
        <f>((D9/H9)*(SUM(E9:G9)))</f>
        <v>90000</v>
      </c>
      <c r="M9" s="24">
        <f>L9/D9</f>
        <v>30000</v>
      </c>
      <c r="N9" s="25">
        <f t="shared" ref="N9" si="1">ROUND(M9,2)</f>
        <v>30000</v>
      </c>
      <c r="O9" s="26">
        <f>N9*D9</f>
        <v>90000</v>
      </c>
    </row>
    <row r="10" spans="1:16" s="12" customFormat="1" ht="26.25" customHeight="1">
      <c r="A10" s="27"/>
      <c r="B10" s="28"/>
      <c r="C10" s="29"/>
      <c r="D10" s="29"/>
      <c r="E10" s="30"/>
      <c r="F10" s="30"/>
      <c r="G10" s="30"/>
      <c r="H10" s="31"/>
      <c r="I10" s="32"/>
      <c r="J10" s="33"/>
      <c r="K10" s="34"/>
      <c r="L10" s="35"/>
      <c r="M10" s="36"/>
      <c r="N10" s="35" t="s">
        <v>12</v>
      </c>
      <c r="O10" s="37">
        <f>SUM(O9:O9)</f>
        <v>90000</v>
      </c>
    </row>
    <row r="11" spans="1:16" s="5" customFormat="1" ht="16.5" customHeight="1">
      <c r="A11" s="44" t="s">
        <v>13</v>
      </c>
      <c r="B11" s="44"/>
      <c r="C11" s="44"/>
      <c r="D11" s="44"/>
      <c r="E11" s="44"/>
      <c r="F11" s="44"/>
      <c r="G11" s="44"/>
      <c r="H11" s="44"/>
      <c r="I11" s="3">
        <f>O10</f>
        <v>90000</v>
      </c>
      <c r="J11" s="4" t="s">
        <v>14</v>
      </c>
      <c r="K11" s="4"/>
      <c r="L11" s="4"/>
      <c r="M11" s="4"/>
      <c r="N11" s="4"/>
      <c r="O11" s="3"/>
      <c r="P11" s="7"/>
    </row>
    <row r="12" spans="1:16" ht="15.75">
      <c r="A12" s="45" t="s">
        <v>17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6" s="6" customFormat="1" ht="96.75" customHeight="1">
      <c r="A13" s="45" t="s">
        <v>23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6" s="6" customFormat="1" ht="15.75">
      <c r="A14" s="46"/>
      <c r="B14" s="46"/>
      <c r="C14" s="61"/>
      <c r="D14" s="61"/>
      <c r="E14" s="61"/>
      <c r="F14" s="61"/>
      <c r="G14" s="61"/>
      <c r="H14" s="61"/>
      <c r="I14" s="61"/>
      <c r="J14" s="13"/>
      <c r="K14" s="13"/>
      <c r="L14" s="13"/>
      <c r="M14" s="13"/>
      <c r="N14" s="13"/>
      <c r="O14" s="13"/>
    </row>
    <row r="15" spans="1:16" ht="15.7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"/>
    </row>
    <row r="16" spans="1:16" s="6" customFormat="1" ht="15.75">
      <c r="A16" s="66"/>
      <c r="B16" s="66"/>
      <c r="C16" s="2"/>
      <c r="D16" s="8"/>
      <c r="E16" s="8"/>
      <c r="F16" s="8"/>
      <c r="G16" s="8"/>
      <c r="H16" s="8"/>
      <c r="I16" s="1"/>
      <c r="J16" s="66"/>
      <c r="K16" s="66"/>
      <c r="L16" s="11"/>
      <c r="M16" s="1"/>
      <c r="N16" s="1"/>
      <c r="O16" s="1"/>
    </row>
    <row r="17" spans="1:15" ht="15.75">
      <c r="A17" s="60"/>
      <c r="B17" s="60"/>
      <c r="C17" s="60"/>
      <c r="D17" s="60"/>
      <c r="E17" s="60"/>
      <c r="F17" s="60"/>
      <c r="G17" s="60"/>
      <c r="H17" s="9"/>
      <c r="I17" s="6"/>
      <c r="J17" s="6"/>
      <c r="K17" s="6"/>
      <c r="L17" s="6"/>
      <c r="M17" s="6"/>
      <c r="N17" s="6"/>
      <c r="O17" s="6"/>
    </row>
  </sheetData>
  <mergeCells count="22">
    <mergeCell ref="A17:G17"/>
    <mergeCell ref="C14:I14"/>
    <mergeCell ref="A15:N15"/>
    <mergeCell ref="A6:B6"/>
    <mergeCell ref="C5:O5"/>
    <mergeCell ref="A16:B16"/>
    <mergeCell ref="J16:K16"/>
    <mergeCell ref="M2:O2"/>
    <mergeCell ref="A11:H11"/>
    <mergeCell ref="A12:O12"/>
    <mergeCell ref="A13:O13"/>
    <mergeCell ref="A14:B14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2026-06-25T02:10:01Z</dcterms:modified>
</cp:coreProperties>
</file>