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<sst xmlns="http://schemas.openxmlformats.org/spreadsheetml/2006/main" count="38" uniqueCount="36">
  <si>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Обоснование начальной (максимальной) цены контракта на поставку товаров для проведения археологического праздника</t>
  </si>
  <si>
    <t xml:space="preserve">Характеристики объекта закупки:</t>
  </si>
  <si>
    <t xml:space="preserve">указано в Спецификации (приложение к Контракту)</t>
  </si>
  <si>
    <t xml:space="preserve">Используемый метод определения НМЦК с обоснованием:</t>
  </si>
  <si>
    <t xml:space="preserve">Метод сопоставимых рыночных цен (анализа рынка)</t>
  </si>
  <si>
    <t xml:space="preserve">Расчёт НМЦК</t>
  </si>
  <si>
    <t xml:space="preserve">Расчет начальной (максимальной) цены контракта выполнен методом сопоставимых рыночных цен в соответствии с частью 2 статьи 22 Федерального закона от 05.04.2013 г. 
№ 44-ФЗ «О контрактной системе в сфере закупок товаров, работ, услуг для обеспечения государственных и муниципальных нужд» и  Методическими рекомендациями по применению методов определения начальной (максимальной) цены контракта, цены контракта, заключаемого с (подрядчиком, исполнителем), утвержденными приказом Минэконом РФ от 02.10.2013 г. № 567.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</si>
  <si>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</si>
  <si>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</si>
  <si>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</si>
  <si>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</si>
  <si>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Количество</t>
  </si>
  <si>
    <t xml:space="preserve">Источники цены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</si>
  <si>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</si>
  <si>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</si>
  <si>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</si>
  <si>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Наименьшая цена (руб.)</t>
  </si>
  <si>
    <t xml:space="preserve">НМЦК по средней (руб.)</t>
  </si>
  <si>
    <t xml:space="preserve">НМЦК по минимальной (руб.)</t>
  </si>
  <si>
    <t xml:space="preserve">цена источника 1 </t>
  </si>
  <si>
    <t xml:space="preserve">цена источника 2 </t>
  </si>
  <si>
    <t xml:space="preserve">цена источника 3</t>
  </si>
  <si>
    <t xml:space="preserve">Туристический коврик</t>
  </si>
  <si>
    <t xml:space="preserve">32.30.15.220</t>
  </si>
  <si>
    <t xml:space="preserve">шт</t>
  </si>
  <si>
    <t xml:space="preserve">Кружка туристическая </t>
  </si>
  <si>
    <t xml:space="preserve">25.99.12.130</t>
  </si>
  <si>
    <t xml:space="preserve">Таз пластиковый круглый с ручкой</t>
  </si>
  <si>
    <t xml:space="preserve">22.29.23.120</t>
  </si>
  <si>
    <t xml:space="preserve">Итого:</t>
  </si>
  <si>
    <t xml:space="preserve">На основании проведенного анализа рынка и расчетов, НМЦК составляет:</t>
  </si>
  <si>
    <t xml:space="preserve">В связи с тем, что закупка проводится через Единый агрегатор торговли (ЕАТ), закупочная сессия проводится по наименьшей цене за единицу товара. В результате, сумма НМЦК составляет:</t>
  </si>
  <si>
    <t xml:space="preserve">Дата подготовки обоснования НМЦК: 29.07.2026 года</t>
  </si>
  <si>
    <t xml:space="preserve">Работник контрактной службы:</t>
  </si>
  <si>
    <t xml:space="preserve">/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</si>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</sst>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"/>
    <numFmt numFmtId="166" formatCode="#,##0"/>
    <numFmt numFmtId="167" formatCode="#,##0.00"/>
    <numFmt numFmtId="168" formatCode="#,##0.0000"/>
    <numFmt numFmtId="169" formatCode="0.00%"/>
    <numFmt numFmtId="170" formatCode="#,##0.00&quot;р.&quot;;\-#,##0.00&quot;р.&quot;"/>
  </numFmts>
  <fonts count="15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1"/>
    </font>
    <font>
      <b val="true"/>
      <sz val="15"/>
      <color theme="1"/>
      <name val="Times New Roman"/>
      <family val="1"/>
      <charset val="1"/>
    </font>
    <font>
      <sz val="15"/>
      <color theme="1"/>
      <name val="Times New Roman"/>
      <family val="1"/>
      <charset val="1"/>
    </font>
    <font>
      <sz val="15"/>
      <color rgb="FF000000"/>
      <name val="Times New Roman"/>
      <family val="1"/>
      <charset val="1"/>
    </font>
    <font>
      <b val="true"/>
      <u val="single"/>
      <sz val="15"/>
      <color theme="1"/>
      <name val="Times New Roman"/>
      <family val="1"/>
      <charset val="1"/>
    </font>
    <font>
      <sz val="13"/>
      <color theme="1"/>
      <name val="Times New Roman"/>
      <family val="0"/>
    </font>
    <font>
      <sz val="10"/>
      <color rgb="FF000000"/>
      <name val="Times New Roman"/>
      <family val="0"/>
    </font>
    <font>
      <sz val="12"/>
      <color theme="1"/>
      <name val="Cambria Math"/>
      <family val="0"/>
    </font>
    <font>
      <sz val="5"/>
      <color rgb="FF000000"/>
      <name val="Times New Roman"/>
      <family val="0"/>
    </font>
    <font>
      <sz val="11"/>
      <color theme="1"/>
      <name val="Cambria Math"/>
      <family val="0"/>
    </font>
    <font>
      <sz val="11"/>
      <color theme="1"/>
      <name val="Times New Roman"/>
      <family val="0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3</xdr:col>
      <xdr:colOff>361800</xdr:colOff>
      <xdr:row>5</xdr:row>
      <xdr:rowOff>832680</xdr:rowOff>
    </xdr:from>
    <xdr:to>
      <xdr:col>6</xdr:col>
      <xdr:colOff>1287720</xdr:colOff>
      <xdr:row>6</xdr:row>
      <xdr:rowOff>1724040</xdr:rowOff>
    </xdr:to>
    <xdr:sp>
      <xdr:nvSpPr>
        <xdr:cNvPr id="1" name="TextBox 1"/>
        <xdr:cNvSpPr/>
      </xdr:nvSpPr>
      <xdr:spPr>
        <a:xfrm>
          <a:off x="3444120" y="2314800"/>
          <a:ext cx="4314960" cy="1735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Среднее квадратичное отклонение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= √(( ∑2_(𝑖=1)^𝑛▒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〖〖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_𝑖  − 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^2  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)/(𝑛−1))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0</xdr:col>
      <xdr:colOff>0</xdr:colOff>
      <xdr:row>6</xdr:row>
      <xdr:rowOff>38160</xdr:rowOff>
    </xdr:from>
    <xdr:to>
      <xdr:col>3</xdr:col>
      <xdr:colOff>970560</xdr:colOff>
      <xdr:row>6</xdr:row>
      <xdr:rowOff>1773360</xdr:rowOff>
    </xdr:to>
    <xdr:sp>
      <xdr:nvSpPr>
        <xdr:cNvPr id="2" name="TextBox 2"/>
        <xdr:cNvSpPr/>
      </xdr:nvSpPr>
      <xdr:spPr>
        <a:xfrm>
          <a:off x="0" y="2364120"/>
          <a:ext cx="4052880" cy="1735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Расчет НМЦК (рын) произведен по формуле: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НМЦК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рын=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/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×∑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𝑖=1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^𝑛▒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 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(объем) закупаемого товара;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6</xdr:col>
      <xdr:colOff>761400</xdr:colOff>
      <xdr:row>5</xdr:row>
      <xdr:rowOff>815400</xdr:rowOff>
    </xdr:from>
    <xdr:to>
      <xdr:col>9</xdr:col>
      <xdr:colOff>848520</xdr:colOff>
      <xdr:row>6</xdr:row>
      <xdr:rowOff>1706760</xdr:rowOff>
    </xdr:to>
    <xdr:sp>
      <xdr:nvSpPr>
        <xdr:cNvPr id="3" name="TextBox 3"/>
        <xdr:cNvSpPr/>
      </xdr:nvSpPr>
      <xdr:spPr>
        <a:xfrm>
          <a:off x="7232760" y="2297520"/>
          <a:ext cx="4237560" cy="1735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Коэффициент вариации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𝑉=𝜎/⟨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 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 × 100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c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реднее квадратичное отклонение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U1048576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A6" activeCellId="0" sqref="A6"/>
    </sheetView>
  </sheetViews>
  <sheetFormatPr defaultColWidth="10.89453125" defaultRowHeight="15" customHeight="true" zeroHeight="false" outlineLevelRow="0" outlineLevelCol="0"/>
  <cols>
    <col collapsed="false" customWidth="true" hidden="false" outlineLevel="0" max="1" min="1" style="1" width="3.89"/>
    <col collapsed="false" customWidth="true" hidden="false" outlineLevel="0" max="2" min="2" style="2" width="35.89"/>
    <col collapsed="false" customWidth="true" hidden="true" outlineLevel="0" max="3" min="3" style="2" width="3.57"/>
    <col collapsed="false" customWidth="true" hidden="false" outlineLevel="0" max="4" min="4" style="3" width="16.39"/>
    <col collapsed="false" customWidth="true" hidden="false" outlineLevel="0" max="5" min="5" style="2" width="16.87"/>
    <col collapsed="false" customWidth="true" hidden="false" outlineLevel="0" max="6" min="6" style="2" width="10.48"/>
    <col collapsed="false" customWidth="true" hidden="false" outlineLevel="0" max="7" min="7" style="2" width="18.89"/>
    <col collapsed="false" customWidth="true" hidden="false" outlineLevel="0" max="8" min="8" style="2" width="17.25"/>
    <col collapsed="false" customWidth="true" hidden="false" outlineLevel="0" max="9" min="9" style="2" width="17.43"/>
    <col collapsed="false" customWidth="true" hidden="false" outlineLevel="0" max="10" min="10" style="2" width="18.03"/>
    <col collapsed="false" customWidth="true" hidden="false" outlineLevel="0" max="11" min="11" style="2" width="12.31"/>
    <col collapsed="false" customWidth="true" hidden="false" outlineLevel="0" max="12" min="12" style="2" width="15.9"/>
    <col collapsed="false" customWidth="true" hidden="false" outlineLevel="0" max="13" min="13" style="2" width="11.55"/>
    <col collapsed="false" customWidth="false" hidden="false" outlineLevel="0" max="14" min="14" style="2" width="10.89"/>
    <col collapsed="false" customWidth="true" hidden="false" outlineLevel="0" max="15" min="15" style="2" width="13.37"/>
    <col collapsed="false" customWidth="false" hidden="false" outlineLevel="0" max="21" min="16" style="2" width="10.89"/>
    <col collapsed="false" customWidth="false" hidden="false" outlineLevel="0" max="16383" min="23" style="2" width="10.89"/>
    <col collapsed="false" customWidth="true" hidden="false" outlineLevel="0" max="16384" min="16384" style="2" width="8.37"/>
  </cols>
  <sheetData>
    <row r="1" customFormat="false" ht="19.5" hidden="false" customHeight="true" outlineLevel="0" collapsed="false"/>
    <row r="2" customFormat="false" ht="25.9" hidden="false" customHeight="tru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5"/>
    </row>
    <row r="3" customFormat="false" ht="19.5" hidden="false" customHeight="true" outlineLevel="0" collapsed="false">
      <c r="A3" s="6" t="s">
        <v>1</v>
      </c>
      <c r="B3" s="6"/>
      <c r="C3" s="6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5"/>
      <c r="O3" s="5"/>
    </row>
    <row r="4" customFormat="false" ht="33.25" hidden="false" customHeight="true" outlineLevel="0" collapsed="false">
      <c r="A4" s="7" t="s">
        <v>3</v>
      </c>
      <c r="B4" s="7"/>
      <c r="C4" s="7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5"/>
      <c r="O4" s="5"/>
    </row>
    <row r="5" customFormat="false" ht="18.55" hidden="false" customHeight="false" outlineLevel="0" collapsed="false">
      <c r="A5" s="8" t="s">
        <v>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5"/>
      <c r="O5" s="5"/>
    </row>
    <row r="6" customFormat="false" ht="66.45" hidden="false" customHeight="true" outlineLevel="0" collapsed="false">
      <c r="A6" s="7" t="s">
        <v>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customFormat="false" ht="145.5" hidden="false" customHeight="true" outlineLevel="0" collapsed="false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customFormat="false" ht="19.5" hidden="false" customHeight="true" outlineLevel="0" collapsed="false">
      <c r="A8" s="10" t="s">
        <v>7</v>
      </c>
      <c r="B8" s="10" t="s">
        <v>8</v>
      </c>
      <c r="C8" s="10"/>
      <c r="D8" s="10" t="s">
        <v>9</v>
      </c>
      <c r="E8" s="10" t="s">
        <v>10</v>
      </c>
      <c r="F8" s="10" t="s">
        <v>11</v>
      </c>
      <c r="G8" s="11" t="s">
        <v>12</v>
      </c>
      <c r="H8" s="11"/>
      <c r="I8" s="11"/>
      <c r="J8" s="10" t="s">
        <v>13</v>
      </c>
      <c r="K8" s="10" t="s">
        <v>14</v>
      </c>
      <c r="L8" s="10" t="s">
        <v>15</v>
      </c>
      <c r="M8" s="10" t="s">
        <v>16</v>
      </c>
      <c r="N8" s="10" t="s">
        <v>17</v>
      </c>
      <c r="O8" s="12" t="s">
        <v>18</v>
      </c>
      <c r="P8" s="13"/>
      <c r="R8" s="13"/>
    </row>
    <row r="9" customFormat="false" ht="34.3" hidden="false" customHeight="false" outlineLevel="0" collapsed="false">
      <c r="A9" s="10"/>
      <c r="B9" s="10"/>
      <c r="C9" s="10"/>
      <c r="D9" s="10"/>
      <c r="E9" s="10"/>
      <c r="F9" s="10"/>
      <c r="G9" s="14" t="s">
        <v>19</v>
      </c>
      <c r="H9" s="14" t="s">
        <v>20</v>
      </c>
      <c r="I9" s="14" t="s">
        <v>21</v>
      </c>
      <c r="J9" s="10"/>
      <c r="K9" s="10"/>
      <c r="L9" s="10"/>
      <c r="M9" s="10"/>
      <c r="N9" s="10"/>
      <c r="O9" s="12"/>
      <c r="P9" s="13"/>
      <c r="R9" s="13"/>
    </row>
    <row r="10" customFormat="false" ht="39.75" hidden="false" customHeight="true" outlineLevel="0" collapsed="false">
      <c r="A10" s="14" t="n">
        <v>1</v>
      </c>
      <c r="B10" s="15" t="s">
        <v>22</v>
      </c>
      <c r="C10" s="15"/>
      <c r="D10" s="16" t="s">
        <v>23</v>
      </c>
      <c r="E10" s="14" t="s">
        <v>24</v>
      </c>
      <c r="F10" s="17" t="n">
        <v>15</v>
      </c>
      <c r="G10" s="18" t="n">
        <v>850</v>
      </c>
      <c r="H10" s="18" t="n">
        <v>850</v>
      </c>
      <c r="I10" s="18" t="n">
        <v>920</v>
      </c>
      <c r="J10" s="19" t="n">
        <f aca="false">ROUND(((G10+H10+I10)/3),2)</f>
        <v>873.33</v>
      </c>
      <c r="K10" s="20" t="n">
        <f aca="false">SQRT(((POWER(G10-J10,2)+POWER(H10-J10,2)+POWER(I10-J10,2))/2))/J10</f>
        <v>0.0462763434778037</v>
      </c>
      <c r="L10" s="18" t="n">
        <f aca="false">J10</f>
        <v>873.33</v>
      </c>
      <c r="M10" s="18" t="n">
        <f aca="false">MIN(G10:I10)</f>
        <v>850</v>
      </c>
      <c r="N10" s="18" t="n">
        <f aca="false">L10*F10</f>
        <v>13099.95</v>
      </c>
      <c r="O10" s="21" t="n">
        <f aca="false">M10*F10</f>
        <v>12750</v>
      </c>
      <c r="P10" s="13"/>
      <c r="R10" s="13"/>
    </row>
    <row r="11" customFormat="false" ht="39.75" hidden="false" customHeight="true" outlineLevel="0" collapsed="false">
      <c r="A11" s="14" t="n">
        <v>2</v>
      </c>
      <c r="B11" s="15" t="s">
        <v>25</v>
      </c>
      <c r="C11" s="15"/>
      <c r="D11" s="16" t="s">
        <v>26</v>
      </c>
      <c r="E11" s="14" t="s">
        <v>24</v>
      </c>
      <c r="F11" s="17" t="n">
        <v>20</v>
      </c>
      <c r="G11" s="18" t="n">
        <v>253</v>
      </c>
      <c r="H11" s="18" t="n">
        <v>267</v>
      </c>
      <c r="I11" s="18" t="n">
        <v>306</v>
      </c>
      <c r="J11" s="19" t="n">
        <f aca="false">ROUND(((G11+H11+I11)/3),2)</f>
        <v>275.33</v>
      </c>
      <c r="K11" s="20" t="n">
        <f aca="false">SQRT(((POWER(G11-J11,2)+POWER(H11-J11,2)+POWER(I11-J11,2))/2))/J11</f>
        <v>0.0997534947526038</v>
      </c>
      <c r="L11" s="18" t="n">
        <f aca="false">J11</f>
        <v>275.33</v>
      </c>
      <c r="M11" s="18" t="n">
        <f aca="false">MIN(G11:I11)</f>
        <v>253</v>
      </c>
      <c r="N11" s="18" t="n">
        <f aca="false">L11*F11</f>
        <v>5506.6</v>
      </c>
      <c r="O11" s="21" t="n">
        <f aca="false">M11*F11</f>
        <v>5060</v>
      </c>
      <c r="P11" s="13"/>
      <c r="R11" s="13"/>
      <c r="S11" s="13"/>
      <c r="T11" s="13"/>
      <c r="U11" s="13"/>
    </row>
    <row r="12" customFormat="false" ht="39.75" hidden="false" customHeight="true" outlineLevel="0" collapsed="false">
      <c r="A12" s="14" t="n">
        <v>3</v>
      </c>
      <c r="B12" s="15" t="s">
        <v>27</v>
      </c>
      <c r="C12" s="15"/>
      <c r="D12" s="16" t="s">
        <v>28</v>
      </c>
      <c r="E12" s="14" t="s">
        <v>24</v>
      </c>
      <c r="F12" s="17" t="n">
        <v>2</v>
      </c>
      <c r="G12" s="18" t="n">
        <v>265</v>
      </c>
      <c r="H12" s="18" t="n">
        <v>303</v>
      </c>
      <c r="I12" s="18" t="n">
        <v>320</v>
      </c>
      <c r="J12" s="19" t="n">
        <f aca="false">ROUND(((G12+H12+I12)/3),2)</f>
        <v>296</v>
      </c>
      <c r="K12" s="20" t="n">
        <f aca="false">SQRT(((POWER(G12-J12,2)+POWER(H12-J12,2)+POWER(I12-J12,2))/2))/J12</f>
        <v>0.09513599892114</v>
      </c>
      <c r="L12" s="18" t="n">
        <f aca="false">J12</f>
        <v>296</v>
      </c>
      <c r="M12" s="18" t="n">
        <f aca="false">MIN(G12:I12)</f>
        <v>265</v>
      </c>
      <c r="N12" s="18" t="n">
        <f aca="false">L12*F12</f>
        <v>592</v>
      </c>
      <c r="O12" s="21" t="n">
        <f aca="false">M12*F12</f>
        <v>530</v>
      </c>
      <c r="P12" s="13"/>
      <c r="R12" s="13"/>
      <c r="S12" s="13"/>
      <c r="T12" s="13"/>
      <c r="U12" s="13"/>
    </row>
    <row r="13" customFormat="false" ht="28.7" hidden="false" customHeight="true" outlineLevel="0" collapsed="false">
      <c r="A13" s="22" t="s">
        <v>29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 t="n">
        <f aca="false">M10</f>
        <v>850</v>
      </c>
      <c r="N13" s="23" t="n">
        <f aca="false">SUM(N10:N12)</f>
        <v>19198.55</v>
      </c>
      <c r="O13" s="24" t="n">
        <f aca="false">SUM(O10:O12)</f>
        <v>18340</v>
      </c>
    </row>
    <row r="14" customFormat="false" ht="28.7" hidden="false" customHeight="true" outlineLevel="0" collapsed="false">
      <c r="A14" s="25" t="s">
        <v>30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</row>
    <row r="15" customFormat="false" ht="28.7" hidden="false" customHeight="true" outlineLevel="0" collapsed="false">
      <c r="A15" s="26" t="n">
        <f aca="false">N13</f>
        <v>19198.55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customFormat="false" ht="39.25" hidden="false" customHeight="true" outlineLevel="0" collapsed="false">
      <c r="A16" s="27" t="s">
        <v>31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customFormat="false" ht="28.45" hidden="false" customHeight="true" outlineLevel="0" collapsed="false">
      <c r="A17" s="28" t="n">
        <f aca="false">O13</f>
        <v>18340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</row>
    <row r="18" customFormat="false" ht="30.6" hidden="false" customHeight="true" outlineLevel="0" collapsed="false">
      <c r="A18" s="6" t="s">
        <v>32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customFormat="false" ht="20.35" hidden="false" customHeight="true" outlineLevel="0" collapsed="false">
      <c r="A19" s="6" t="s">
        <v>33</v>
      </c>
      <c r="B19" s="6"/>
      <c r="C19" s="6"/>
      <c r="D19" s="29"/>
      <c r="E19" s="5"/>
      <c r="F19" s="5"/>
      <c r="G19" s="5"/>
      <c r="H19" s="5"/>
      <c r="I19" s="5"/>
      <c r="J19" s="5"/>
      <c r="K19" s="5"/>
      <c r="L19" s="5"/>
      <c r="M19" s="5"/>
    </row>
    <row r="20" customFormat="false" ht="15" hidden="false" customHeight="true" outlineLevel="0" collapsed="false">
      <c r="A20" s="30"/>
      <c r="B20" s="30"/>
      <c r="C20" s="30"/>
      <c r="D20" s="30"/>
      <c r="E20" s="5"/>
      <c r="F20" s="5"/>
      <c r="G20" s="5"/>
      <c r="H20" s="5"/>
      <c r="I20" s="5"/>
      <c r="J20" s="5"/>
      <c r="K20" s="5"/>
      <c r="L20" s="5"/>
      <c r="M20" s="5"/>
    </row>
    <row r="21" customFormat="false" ht="18.95" hidden="false" customHeight="true" outlineLevel="0" collapsed="false">
      <c r="A21" s="31" t="s">
        <v>34</v>
      </c>
      <c r="B21" s="31"/>
      <c r="C21" s="31"/>
      <c r="D21" s="31"/>
      <c r="E21" s="5"/>
      <c r="F21" s="5"/>
      <c r="G21" s="5"/>
      <c r="H21" s="5"/>
      <c r="I21" s="5"/>
      <c r="J21" s="5"/>
      <c r="K21" s="5"/>
      <c r="L21" s="5"/>
      <c r="M21" s="5"/>
    </row>
    <row r="22" customFormat="false" ht="15" hidden="false" customHeight="true" outlineLevel="0" collapsed="false">
      <c r="A22" s="30" t="s">
        <v>35</v>
      </c>
      <c r="B22" s="30"/>
      <c r="C22" s="30"/>
      <c r="D22" s="30"/>
      <c r="E22" s="5"/>
      <c r="F22" s="5"/>
      <c r="G22" s="5"/>
      <c r="H22" s="5"/>
      <c r="I22" s="5"/>
      <c r="J22" s="5"/>
      <c r="K22" s="5"/>
      <c r="L22" s="5"/>
      <c r="M22" s="5"/>
    </row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33">
    <mergeCell ref="A2:M2"/>
    <mergeCell ref="A3:B3"/>
    <mergeCell ref="C3:M3"/>
    <mergeCell ref="A4:B4"/>
    <mergeCell ref="C4:M4"/>
    <mergeCell ref="A5:M5"/>
    <mergeCell ref="A6:O6"/>
    <mergeCell ref="A7:O7"/>
    <mergeCell ref="A8:A9"/>
    <mergeCell ref="B8:C9"/>
    <mergeCell ref="D8:D9"/>
    <mergeCell ref="E8:E9"/>
    <mergeCell ref="F8:F9"/>
    <mergeCell ref="G8:I8"/>
    <mergeCell ref="J8:J9"/>
    <mergeCell ref="K8:K9"/>
    <mergeCell ref="L8:L9"/>
    <mergeCell ref="M8:M9"/>
    <mergeCell ref="N8:N9"/>
    <mergeCell ref="O8:O9"/>
    <mergeCell ref="B10:C10"/>
    <mergeCell ref="B11:C11"/>
    <mergeCell ref="B12:C12"/>
    <mergeCell ref="A13:M13"/>
    <mergeCell ref="A14:O14"/>
    <mergeCell ref="A15:O15"/>
    <mergeCell ref="A16:O16"/>
    <mergeCell ref="A17:O17"/>
    <mergeCell ref="A18:M18"/>
    <mergeCell ref="A19:C19"/>
    <mergeCell ref="A20:D20"/>
    <mergeCell ref="A21:D21"/>
    <mergeCell ref="A22:D2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LibreOffice/26.2.5.2$Linux_X86_64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2023-02-03T13:24:35Z</dcterms:created>
  <dc:creator>Microsoft Office User</dc:creator>
  <dc:description/>
  <dc:language>ru-RU</dc:language>
  <cp:lastModifiedBy/>
  <cp:lastPrinted>2026-07-22T15:41:00Z</cp:lastPrinted>
  <dcterms:modified xsi:type="dcterms:W3CDTF">2026-07-30T14:56:30Z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