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1'!$A$4:$O$46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N6" i="35" l="1"/>
  <c r="N7" i="35"/>
  <c r="N8" i="35"/>
  <c r="N9" i="35"/>
  <c r="N10" i="35"/>
  <c r="N11" i="35"/>
  <c r="N12" i="35"/>
  <c r="N13" i="35"/>
  <c r="N14" i="35"/>
  <c r="N15" i="35"/>
  <c r="N16" i="35"/>
  <c r="N17" i="35"/>
  <c r="N18" i="35"/>
  <c r="N19" i="35"/>
  <c r="N20" i="35"/>
  <c r="N21" i="35"/>
  <c r="N22" i="35"/>
  <c r="N23" i="35"/>
  <c r="N24" i="35"/>
  <c r="N25" i="35"/>
  <c r="N26" i="35"/>
  <c r="N27" i="35"/>
  <c r="N28" i="35"/>
  <c r="N29" i="35"/>
  <c r="N30" i="35"/>
  <c r="N31" i="35"/>
  <c r="N32" i="35"/>
  <c r="N33" i="35"/>
  <c r="N34" i="35"/>
  <c r="N35" i="35"/>
  <c r="N36" i="35"/>
  <c r="N37" i="35"/>
  <c r="N38" i="35"/>
  <c r="N39" i="35"/>
  <c r="N40" i="35"/>
  <c r="N41" i="35"/>
  <c r="N42" i="35"/>
  <c r="N43" i="35"/>
  <c r="N44" i="35"/>
  <c r="N45" i="35"/>
  <c r="N46" i="35"/>
  <c r="M6" i="35"/>
  <c r="M7" i="35"/>
  <c r="M8" i="35"/>
  <c r="M9" i="35"/>
  <c r="M10" i="35"/>
  <c r="M11" i="35"/>
  <c r="M12" i="35"/>
  <c r="M13" i="35"/>
  <c r="M14" i="35"/>
  <c r="M15" i="35"/>
  <c r="M16" i="35"/>
  <c r="M17" i="35"/>
  <c r="M18" i="35"/>
  <c r="M19" i="35"/>
  <c r="M20" i="35"/>
  <c r="M21" i="35"/>
  <c r="M22" i="35"/>
  <c r="M23" i="35"/>
  <c r="M24" i="35"/>
  <c r="M25" i="35"/>
  <c r="M26" i="35"/>
  <c r="M27" i="35"/>
  <c r="M28" i="35"/>
  <c r="M29" i="35"/>
  <c r="M30" i="35"/>
  <c r="M31" i="35"/>
  <c r="M32" i="35"/>
  <c r="M33" i="35"/>
  <c r="M34" i="35"/>
  <c r="M35" i="35"/>
  <c r="M36" i="35"/>
  <c r="M37" i="35"/>
  <c r="M38" i="35"/>
  <c r="M39" i="35"/>
  <c r="M40" i="35"/>
  <c r="M41" i="35"/>
  <c r="M42" i="35"/>
  <c r="M43" i="35"/>
  <c r="M44" i="35"/>
  <c r="M45" i="35"/>
  <c r="M46" i="35"/>
  <c r="I6" i="35"/>
  <c r="L6" i="35" s="1"/>
  <c r="J6" i="35"/>
  <c r="K6" i="35"/>
  <c r="O6" i="35"/>
  <c r="P6" i="35"/>
  <c r="I7" i="35"/>
  <c r="L7" i="35" s="1"/>
  <c r="J7" i="35"/>
  <c r="K7" i="35"/>
  <c r="O7" i="35"/>
  <c r="P7" i="35"/>
  <c r="I8" i="35"/>
  <c r="L8" i="35" s="1"/>
  <c r="J8" i="35"/>
  <c r="K8" i="35"/>
  <c r="O8" i="35"/>
  <c r="P8" i="35"/>
  <c r="I9" i="35"/>
  <c r="L9" i="35" s="1"/>
  <c r="J9" i="35"/>
  <c r="K9" i="35"/>
  <c r="O9" i="35"/>
  <c r="P9" i="35"/>
  <c r="I10" i="35"/>
  <c r="L10" i="35" s="1"/>
  <c r="J10" i="35"/>
  <c r="K10" i="35"/>
  <c r="O10" i="35"/>
  <c r="P10" i="35"/>
  <c r="I11" i="35"/>
  <c r="L11" i="35" s="1"/>
  <c r="J11" i="35"/>
  <c r="K11" i="35"/>
  <c r="O11" i="35"/>
  <c r="P11" i="35"/>
  <c r="I12" i="35"/>
  <c r="L12" i="35" s="1"/>
  <c r="J12" i="35"/>
  <c r="K12" i="35"/>
  <c r="O12" i="35"/>
  <c r="P12" i="35"/>
  <c r="I13" i="35"/>
  <c r="L13" i="35" s="1"/>
  <c r="J13" i="35"/>
  <c r="K13" i="35"/>
  <c r="O13" i="35"/>
  <c r="P13" i="35"/>
  <c r="I14" i="35"/>
  <c r="L14" i="35" s="1"/>
  <c r="J14" i="35"/>
  <c r="K14" i="35"/>
  <c r="O14" i="35"/>
  <c r="P14" i="35"/>
  <c r="I15" i="35"/>
  <c r="L15" i="35" s="1"/>
  <c r="J15" i="35"/>
  <c r="K15" i="35"/>
  <c r="O15" i="35"/>
  <c r="P15" i="35"/>
  <c r="I16" i="35"/>
  <c r="L16" i="35" s="1"/>
  <c r="J16" i="35"/>
  <c r="K16" i="35"/>
  <c r="O16" i="35"/>
  <c r="P16" i="35"/>
  <c r="I17" i="35"/>
  <c r="L17" i="35" s="1"/>
  <c r="J17" i="35"/>
  <c r="K17" i="35"/>
  <c r="O17" i="35"/>
  <c r="P17" i="35"/>
  <c r="I18" i="35"/>
  <c r="L18" i="35" s="1"/>
  <c r="J18" i="35"/>
  <c r="K18" i="35"/>
  <c r="O18" i="35"/>
  <c r="P18" i="35"/>
  <c r="I19" i="35"/>
  <c r="L19" i="35" s="1"/>
  <c r="J19" i="35"/>
  <c r="K19" i="35"/>
  <c r="O19" i="35"/>
  <c r="P19" i="35"/>
  <c r="I20" i="35"/>
  <c r="L20" i="35" s="1"/>
  <c r="J20" i="35"/>
  <c r="K20" i="35"/>
  <c r="O20" i="35"/>
  <c r="P20" i="35"/>
  <c r="I21" i="35"/>
  <c r="L21" i="35" s="1"/>
  <c r="J21" i="35"/>
  <c r="K21" i="35"/>
  <c r="O21" i="35"/>
  <c r="P21" i="35"/>
  <c r="I22" i="35"/>
  <c r="L22" i="35" s="1"/>
  <c r="J22" i="35"/>
  <c r="K22" i="35"/>
  <c r="O22" i="35"/>
  <c r="P22" i="35"/>
  <c r="I23" i="35"/>
  <c r="L23" i="35" s="1"/>
  <c r="J23" i="35"/>
  <c r="K23" i="35"/>
  <c r="O23" i="35"/>
  <c r="P23" i="35"/>
  <c r="I24" i="35"/>
  <c r="L24" i="35" s="1"/>
  <c r="J24" i="35"/>
  <c r="K24" i="35"/>
  <c r="O24" i="35"/>
  <c r="P24" i="35"/>
  <c r="I25" i="35"/>
  <c r="L25" i="35" s="1"/>
  <c r="J25" i="35"/>
  <c r="K25" i="35"/>
  <c r="O25" i="35"/>
  <c r="P25" i="35"/>
  <c r="I26" i="35"/>
  <c r="L26" i="35" s="1"/>
  <c r="J26" i="35"/>
  <c r="K26" i="35"/>
  <c r="O26" i="35"/>
  <c r="P26" i="35"/>
  <c r="I27" i="35"/>
  <c r="L27" i="35" s="1"/>
  <c r="J27" i="35"/>
  <c r="K27" i="35"/>
  <c r="O27" i="35"/>
  <c r="P27" i="35"/>
  <c r="I28" i="35"/>
  <c r="L28" i="35" s="1"/>
  <c r="J28" i="35"/>
  <c r="K28" i="35"/>
  <c r="O28" i="35"/>
  <c r="P28" i="35"/>
  <c r="I29" i="35"/>
  <c r="L29" i="35" s="1"/>
  <c r="J29" i="35"/>
  <c r="K29" i="35"/>
  <c r="O29" i="35"/>
  <c r="P29" i="35"/>
  <c r="I30" i="35"/>
  <c r="L30" i="35" s="1"/>
  <c r="J30" i="35"/>
  <c r="K30" i="35"/>
  <c r="O30" i="35"/>
  <c r="P30" i="35"/>
  <c r="I31" i="35"/>
  <c r="L31" i="35" s="1"/>
  <c r="J31" i="35"/>
  <c r="K31" i="35"/>
  <c r="O31" i="35"/>
  <c r="P31" i="35"/>
  <c r="I32" i="35"/>
  <c r="L32" i="35" s="1"/>
  <c r="J32" i="35"/>
  <c r="K32" i="35"/>
  <c r="O32" i="35"/>
  <c r="P32" i="35"/>
  <c r="I33" i="35"/>
  <c r="L33" i="35" s="1"/>
  <c r="J33" i="35"/>
  <c r="K33" i="35"/>
  <c r="O33" i="35"/>
  <c r="P33" i="35"/>
  <c r="I34" i="35"/>
  <c r="L34" i="35" s="1"/>
  <c r="J34" i="35"/>
  <c r="K34" i="35"/>
  <c r="O34" i="35"/>
  <c r="P34" i="35"/>
  <c r="I35" i="35"/>
  <c r="L35" i="35" s="1"/>
  <c r="J35" i="35"/>
  <c r="K35" i="35"/>
  <c r="O35" i="35"/>
  <c r="P35" i="35"/>
  <c r="I36" i="35"/>
  <c r="L36" i="35" s="1"/>
  <c r="J36" i="35"/>
  <c r="K36" i="35"/>
  <c r="O36" i="35"/>
  <c r="P36" i="35"/>
  <c r="I37" i="35"/>
  <c r="L37" i="35" s="1"/>
  <c r="J37" i="35"/>
  <c r="K37" i="35"/>
  <c r="O37" i="35"/>
  <c r="P37" i="35"/>
  <c r="I38" i="35"/>
  <c r="L38" i="35" s="1"/>
  <c r="J38" i="35"/>
  <c r="K38" i="35"/>
  <c r="O38" i="35"/>
  <c r="P38" i="35"/>
  <c r="I39" i="35"/>
  <c r="L39" i="35" s="1"/>
  <c r="J39" i="35"/>
  <c r="K39" i="35"/>
  <c r="O39" i="35"/>
  <c r="P39" i="35"/>
  <c r="I40" i="35"/>
  <c r="L40" i="35" s="1"/>
  <c r="J40" i="35"/>
  <c r="K40" i="35"/>
  <c r="O40" i="35"/>
  <c r="P40" i="35"/>
  <c r="I41" i="35"/>
  <c r="L41" i="35" s="1"/>
  <c r="J41" i="35"/>
  <c r="K41" i="35"/>
  <c r="O41" i="35"/>
  <c r="P41" i="35"/>
  <c r="I42" i="35"/>
  <c r="L42" i="35" s="1"/>
  <c r="J42" i="35"/>
  <c r="K42" i="35"/>
  <c r="O42" i="35"/>
  <c r="P42" i="35"/>
  <c r="I43" i="35"/>
  <c r="L43" i="35" s="1"/>
  <c r="J43" i="35"/>
  <c r="K43" i="35"/>
  <c r="O43" i="35"/>
  <c r="P43" i="35"/>
  <c r="I44" i="35"/>
  <c r="L44" i="35" s="1"/>
  <c r="J44" i="35"/>
  <c r="K44" i="35"/>
  <c r="O44" i="35"/>
  <c r="P44" i="35"/>
  <c r="I45" i="35"/>
  <c r="L45" i="35" s="1"/>
  <c r="J45" i="35"/>
  <c r="K45" i="35"/>
  <c r="O45" i="35"/>
  <c r="P45" i="35"/>
  <c r="I46" i="35"/>
  <c r="L46" i="35" s="1"/>
  <c r="J46" i="35"/>
  <c r="K46" i="35"/>
  <c r="O46" i="35"/>
  <c r="P46" i="35"/>
  <c r="N47" i="35" l="1"/>
  <c r="P5" i="35"/>
  <c r="P47" i="35" s="1"/>
  <c r="O5" i="35"/>
  <c r="O47" i="35" s="1"/>
  <c r="N5" i="35"/>
  <c r="M5" i="35"/>
  <c r="M47" i="35" s="1"/>
  <c r="K5" i="35"/>
  <c r="J5" i="35"/>
  <c r="I5" i="35"/>
  <c r="L5" i="35" s="1"/>
  <c r="L47" i="35" l="1"/>
</calcChain>
</file>

<file path=xl/sharedStrings.xml><?xml version="1.0" encoding="utf-8"?>
<sst xmlns="http://schemas.openxmlformats.org/spreadsheetml/2006/main" count="101" uniqueCount="63">
  <si>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</si>
  <si>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</si>
  <si>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</si>
  <si>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</si>
  <si>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</si>
  <si>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</si>
  <si>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</si>
  <si>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</si>
  <si>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</si>
  <si>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</si>
  <si>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</si>
  <si>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</si>
  <si>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</si>
  <si>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</si>
  <si>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</si>
  <si>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>НМЦД, определяемая по минимальной предложенной цене, руб.</t>
  </si>
  <si>
    <t xml:space="preserve">Коммерческое предложение №3
</t>
  </si>
  <si>
    <t>шт.</t>
  </si>
  <si>
    <t>Саморезы черные  3,5х10 мм</t>
  </si>
  <si>
    <t>Саморезы черные  3,5х25 мм</t>
  </si>
  <si>
    <t>Саморезы черные  3,5х35 мм</t>
  </si>
  <si>
    <t>Дюбель универсальный 6х37</t>
  </si>
  <si>
    <t>Дюбель-бабочка 10х50</t>
  </si>
  <si>
    <t>Саморез кровельный 4,8х19 мм цинк шайба с прокладкой</t>
  </si>
  <si>
    <t>Бур для перфоратора по бетону 8 х 110 (540) мм с двойной резьбой</t>
  </si>
  <si>
    <t>Бур для перфоратора по бетону 10 х 110 (540) мм с двойной резьбой</t>
  </si>
  <si>
    <t>Саморезы по металлу с прессшайбой со сверлом 4,2х19</t>
  </si>
  <si>
    <t>Саморезы по металлу с прессшайбой со сверлом 4,2х16</t>
  </si>
  <si>
    <t>розетка для интернета rj-45 1 слота</t>
  </si>
  <si>
    <t>Соединитель кабеля RJ45 - RJ45 (бочка)</t>
  </si>
  <si>
    <t>Изолента белая 20м*19мм</t>
  </si>
  <si>
    <t>Изолента черная 20м*19мм</t>
  </si>
  <si>
    <t>Кабельная стяжка пластиковая 2,5х100 мм, хомут нейлоновый, 100 шт .в упаковке</t>
  </si>
  <si>
    <t>Кабельная стяжка пластиковая 2,5х200 мм, хомут нейлоновый, 100 шт .в упаковке</t>
  </si>
  <si>
    <t>Кабельная стяжка пластиковая 2,5х300 мм, хомут нейлоновый, 100 шт .в упаковке</t>
  </si>
  <si>
    <t>Биты магнитные S2 PH2 x 100 мм</t>
  </si>
  <si>
    <t>Биты магнитные S2 PH2 x 50 мм</t>
  </si>
  <si>
    <t>Бита PH2 x 50мм S2 с магнитным держателем</t>
  </si>
  <si>
    <t>Биты магнитные T10 x 50 мм</t>
  </si>
  <si>
    <t>скотч малярный 50мм*50м</t>
  </si>
  <si>
    <t>Ступенчатое сверло по металлу : 3-12/4-12/4-20 Набор 3 штуки</t>
  </si>
  <si>
    <t xml:space="preserve">Ступенчатое сверло по металлу 9-36 </t>
  </si>
  <si>
    <t xml:space="preserve">Ступенчатое сверло по металлу 4 - 40 </t>
  </si>
  <si>
    <t>анкерный болт 8х70</t>
  </si>
  <si>
    <t>анкерный болт 10х80</t>
  </si>
  <si>
    <t>анкерный болт 10х100</t>
  </si>
  <si>
    <t xml:space="preserve">Крепёж-Клипса овальная, для труб и гофр, 16мм, серая, </t>
  </si>
  <si>
    <t xml:space="preserve">Крепёж-Клипса овальная, для труб и гофр, 20мм, серая, </t>
  </si>
  <si>
    <t xml:space="preserve">Крепёж-Клипса овальная, для труб и гофр, 25мм, серая, </t>
  </si>
  <si>
    <t>Лента монтажная  перфорированная прямая 20х0,5 мм</t>
  </si>
  <si>
    <t>Лента монтажная  перфорированная волна 0,7х12</t>
  </si>
  <si>
    <t>ШВВП медь, ПВХ-изоляция, 2 жилы, 2х0,75</t>
  </si>
  <si>
    <t>ВВГ-Пнг(А)-LS 3х1,5</t>
  </si>
  <si>
    <t>ВВГ-нг(А)-LS,  3х2.5</t>
  </si>
  <si>
    <t>Саморез универсальный 3.5 x 50 мм</t>
  </si>
  <si>
    <t>шайбы м6</t>
  </si>
  <si>
    <t>шайбы м8</t>
  </si>
  <si>
    <t>шайбы м10</t>
  </si>
  <si>
    <t>Сверло по металлу 10мм</t>
  </si>
  <si>
    <t xml:space="preserve">ножовка по гипсо картону узкая </t>
  </si>
  <si>
    <t>упак.</t>
  </si>
  <si>
    <t>м.</t>
  </si>
  <si>
    <t>набор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</si>
</sst>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  <font>
      <sz val="11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3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0" fontId="33" fillId="0" borderId="0" xfId="1" applyFont="1" applyFill="1" applyBorder="1" applyAlignment="1">
      <alignment horizontal="left" vertical="center" wrapText="1"/>
    </xf>
    <xf numFmtId="0" fontId="30" fillId="0" borderId="0" xfId="0" applyFont="1" applyFill="1" applyAlignment="1">
      <alignment horizontal="left" wrapText="1"/>
    </xf>
    <xf numFmtId="0" fontId="32" fillId="0" borderId="0" xfId="0" applyFont="1" applyFill="1" applyBorder="1" applyAlignment="1">
      <alignment horizontal="left" wrapText="1"/>
    </xf>
    <xf numFmtId="0" fontId="32" fillId="0" borderId="0" xfId="0" applyFont="1" applyFill="1" applyAlignment="1">
      <alignment horizontal="left" wrapText="1"/>
    </xf>
    <xf numFmtId="0" fontId="32" fillId="0" borderId="3" xfId="0" applyFont="1" applyFill="1" applyBorder="1" applyAlignment="1">
      <alignment horizontal="center"/>
    </xf>
    <xf numFmtId="0" fontId="37" fillId="0" borderId="3" xfId="0" applyFont="1" applyBorder="1" applyAlignment="1">
      <alignment vertical="center" wrapText="1"/>
    </xf>
    <xf numFmtId="0" fontId="37" fillId="0" borderId="3" xfId="0" applyFont="1" applyBorder="1"/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7"/>
  <sheetViews>
    <sheetView tabSelected="1" topLeftCell="A25" zoomScale="110" zoomScaleNormal="110" workbookViewId="0">
      <selection activeCell="A47" sqref="A47:K47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33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31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0"/>
    </row>
    <row r="3" spans="1:16" ht="66.75" customHeight="1" x14ac:dyDescent="0.2">
      <c r="A3" s="41" t="s">
        <v>0</v>
      </c>
      <c r="B3" s="23"/>
      <c r="C3" s="45" t="s">
        <v>1</v>
      </c>
      <c r="D3" s="46" t="s">
        <v>2</v>
      </c>
      <c r="E3" s="45" t="s">
        <v>3</v>
      </c>
      <c r="F3" s="48" t="s">
        <v>8</v>
      </c>
      <c r="G3" s="49"/>
      <c r="H3" s="49"/>
      <c r="I3" s="50" t="s">
        <v>10</v>
      </c>
      <c r="J3" s="51"/>
      <c r="K3" s="52"/>
      <c r="L3" s="24" t="s">
        <v>12</v>
      </c>
      <c r="M3" s="37" t="s">
        <v>15</v>
      </c>
    </row>
    <row r="4" spans="1:16" ht="132" customHeight="1" x14ac:dyDescent="0.2">
      <c r="A4" s="41"/>
      <c r="B4" s="22"/>
      <c r="C4" s="37"/>
      <c r="D4" s="47"/>
      <c r="E4" s="37"/>
      <c r="F4" s="18" t="s">
        <v>9</v>
      </c>
      <c r="G4" s="18" t="s">
        <v>14</v>
      </c>
      <c r="H4" s="18" t="s">
        <v>16</v>
      </c>
      <c r="I4" s="5" t="s">
        <v>4</v>
      </c>
      <c r="J4" s="5" t="s">
        <v>5</v>
      </c>
      <c r="K4" s="5" t="s">
        <v>6</v>
      </c>
      <c r="L4" s="6" t="s">
        <v>11</v>
      </c>
      <c r="M4" s="38"/>
    </row>
    <row r="5" spans="1:16" ht="15" x14ac:dyDescent="0.2">
      <c r="A5" s="19">
        <v>1</v>
      </c>
      <c r="B5" s="19">
        <v>1</v>
      </c>
      <c r="C5" s="35" t="s">
        <v>18</v>
      </c>
      <c r="D5" s="25" t="s">
        <v>17</v>
      </c>
      <c r="E5" s="26">
        <v>500</v>
      </c>
      <c r="F5" s="27">
        <v>1.0900000000000001</v>
      </c>
      <c r="G5" s="28">
        <v>1.1200000000000001</v>
      </c>
      <c r="H5" s="28">
        <v>1.1399999999999999</v>
      </c>
      <c r="I5" s="14">
        <f t="shared" ref="I5" si="0">ROUND(IFERROR(AVERAGE(F5:H5),),2)</f>
        <v>1.1200000000000001</v>
      </c>
      <c r="J5" s="15">
        <f t="shared" ref="J5" si="1">IFERROR(_xlfn.STDEV.S(F5:H5),)</f>
        <v>2.5166114784235753E-2</v>
      </c>
      <c r="K5" s="16">
        <f t="shared" ref="K5" si="2">IFERROR(_xlfn.STDEV.S(F5:H5)/AVERAGE(F5:H5),)</f>
        <v>2.2536819209763366E-2</v>
      </c>
      <c r="L5" s="17">
        <f>E5*I5</f>
        <v>560</v>
      </c>
      <c r="M5" s="17">
        <f>E5*F5</f>
        <v>545</v>
      </c>
      <c r="N5" s="4">
        <f>E5*F5</f>
        <v>545</v>
      </c>
      <c r="O5" s="4">
        <f>E5*G5</f>
        <v>560</v>
      </c>
      <c r="P5" s="4">
        <f>E5*H5</f>
        <v>570</v>
      </c>
    </row>
    <row r="6" spans="1:16" ht="15" x14ac:dyDescent="0.2">
      <c r="A6" s="19">
        <v>2</v>
      </c>
      <c r="B6" s="19">
        <v>1</v>
      </c>
      <c r="C6" s="35" t="s">
        <v>19</v>
      </c>
      <c r="D6" s="25" t="s">
        <v>17</v>
      </c>
      <c r="E6" s="26">
        <v>500</v>
      </c>
      <c r="F6" s="27">
        <v>1.17</v>
      </c>
      <c r="G6" s="28">
        <v>1.2</v>
      </c>
      <c r="H6" s="28">
        <v>1.23</v>
      </c>
      <c r="I6" s="14">
        <f t="shared" ref="I6:I46" si="3">ROUND(IFERROR(AVERAGE(F6:H6),),2)</f>
        <v>1.2</v>
      </c>
      <c r="J6" s="15">
        <f t="shared" ref="J6:J46" si="4">IFERROR(_xlfn.STDEV.S(F6:H6),)</f>
        <v>3.0000000000000027E-2</v>
      </c>
      <c r="K6" s="16">
        <f t="shared" ref="K6:K46" si="5">IFERROR(_xlfn.STDEV.S(F6:H6)/AVERAGE(F6:H6),)</f>
        <v>2.5000000000000022E-2</v>
      </c>
      <c r="L6" s="17">
        <f t="shared" ref="L6:L46" si="6">E6*I6</f>
        <v>600</v>
      </c>
      <c r="M6" s="17">
        <f t="shared" ref="M6:M46" si="7">E6*F6</f>
        <v>585</v>
      </c>
      <c r="N6" s="4">
        <f t="shared" ref="N6:N46" si="8">E6*F6</f>
        <v>585</v>
      </c>
      <c r="O6" s="4">
        <f t="shared" ref="O6:O46" si="9">E6*G6</f>
        <v>600</v>
      </c>
      <c r="P6" s="4">
        <f t="shared" ref="P6:P46" si="10">E6*H6</f>
        <v>615</v>
      </c>
    </row>
    <row r="7" spans="1:16" ht="15" x14ac:dyDescent="0.2">
      <c r="A7" s="19">
        <v>3</v>
      </c>
      <c r="B7" s="19">
        <v>1</v>
      </c>
      <c r="C7" s="35" t="s">
        <v>20</v>
      </c>
      <c r="D7" s="25" t="s">
        <v>17</v>
      </c>
      <c r="E7" s="26">
        <v>500</v>
      </c>
      <c r="F7" s="27">
        <v>1.3</v>
      </c>
      <c r="G7" s="28">
        <v>1.33</v>
      </c>
      <c r="H7" s="28">
        <v>1.37</v>
      </c>
      <c r="I7" s="14">
        <f t="shared" si="3"/>
        <v>1.33</v>
      </c>
      <c r="J7" s="15">
        <f t="shared" si="4"/>
        <v>3.5118845842842493E-2</v>
      </c>
      <c r="K7" s="16">
        <f t="shared" si="5"/>
        <v>2.6339134382131871E-2</v>
      </c>
      <c r="L7" s="17">
        <f t="shared" si="6"/>
        <v>665</v>
      </c>
      <c r="M7" s="17">
        <f t="shared" si="7"/>
        <v>650</v>
      </c>
      <c r="N7" s="4">
        <f t="shared" si="8"/>
        <v>650</v>
      </c>
      <c r="O7" s="4">
        <f t="shared" si="9"/>
        <v>665</v>
      </c>
      <c r="P7" s="4">
        <f t="shared" si="10"/>
        <v>685</v>
      </c>
    </row>
    <row r="8" spans="1:16" ht="15" x14ac:dyDescent="0.2">
      <c r="A8" s="19">
        <v>4</v>
      </c>
      <c r="B8" s="19">
        <v>1</v>
      </c>
      <c r="C8" s="35" t="s">
        <v>21</v>
      </c>
      <c r="D8" s="25" t="s">
        <v>17</v>
      </c>
      <c r="E8" s="26">
        <v>1000</v>
      </c>
      <c r="F8" s="27">
        <v>1.84</v>
      </c>
      <c r="G8" s="28">
        <v>1.88</v>
      </c>
      <c r="H8" s="28">
        <v>1.93</v>
      </c>
      <c r="I8" s="14">
        <f t="shared" si="3"/>
        <v>1.88</v>
      </c>
      <c r="J8" s="15">
        <f t="shared" si="4"/>
        <v>4.5092497528228873E-2</v>
      </c>
      <c r="K8" s="16">
        <f t="shared" si="5"/>
        <v>2.3942919041537458E-2</v>
      </c>
      <c r="L8" s="17">
        <f t="shared" si="6"/>
        <v>1880</v>
      </c>
      <c r="M8" s="17">
        <f t="shared" si="7"/>
        <v>1840</v>
      </c>
      <c r="N8" s="4">
        <f t="shared" si="8"/>
        <v>1840</v>
      </c>
      <c r="O8" s="4">
        <f t="shared" si="9"/>
        <v>1880</v>
      </c>
      <c r="P8" s="4">
        <f t="shared" si="10"/>
        <v>1930</v>
      </c>
    </row>
    <row r="9" spans="1:16" ht="15" x14ac:dyDescent="0.2">
      <c r="A9" s="19">
        <v>5</v>
      </c>
      <c r="B9" s="19">
        <v>1</v>
      </c>
      <c r="C9" s="35" t="s">
        <v>22</v>
      </c>
      <c r="D9" s="25" t="s">
        <v>17</v>
      </c>
      <c r="E9" s="26">
        <v>150</v>
      </c>
      <c r="F9" s="27">
        <v>11.5</v>
      </c>
      <c r="G9" s="28">
        <v>11.77</v>
      </c>
      <c r="H9" s="28">
        <v>12.08</v>
      </c>
      <c r="I9" s="14">
        <f t="shared" si="3"/>
        <v>11.78</v>
      </c>
      <c r="J9" s="15">
        <f t="shared" si="4"/>
        <v>0.29022979401386989</v>
      </c>
      <c r="K9" s="16">
        <f t="shared" si="5"/>
        <v>2.4630534145448649E-2</v>
      </c>
      <c r="L9" s="17">
        <f t="shared" si="6"/>
        <v>1767</v>
      </c>
      <c r="M9" s="17">
        <f t="shared" si="7"/>
        <v>1725</v>
      </c>
      <c r="N9" s="4">
        <f t="shared" si="8"/>
        <v>1725</v>
      </c>
      <c r="O9" s="4">
        <f t="shared" si="9"/>
        <v>1765.5</v>
      </c>
      <c r="P9" s="4">
        <f t="shared" si="10"/>
        <v>1812</v>
      </c>
    </row>
    <row r="10" spans="1:16" ht="30" x14ac:dyDescent="0.2">
      <c r="A10" s="19">
        <v>6</v>
      </c>
      <c r="B10" s="19">
        <v>1</v>
      </c>
      <c r="C10" s="35" t="s">
        <v>23</v>
      </c>
      <c r="D10" s="25" t="s">
        <v>17</v>
      </c>
      <c r="E10" s="26">
        <v>500</v>
      </c>
      <c r="F10" s="27">
        <v>3.74</v>
      </c>
      <c r="G10" s="28">
        <v>3.83</v>
      </c>
      <c r="H10" s="28">
        <v>3.93</v>
      </c>
      <c r="I10" s="14">
        <f t="shared" si="3"/>
        <v>3.83</v>
      </c>
      <c r="J10" s="15">
        <f t="shared" si="4"/>
        <v>9.5043849529221652E-2</v>
      </c>
      <c r="K10" s="16">
        <f t="shared" si="5"/>
        <v>2.4794047703275212E-2</v>
      </c>
      <c r="L10" s="17">
        <f t="shared" si="6"/>
        <v>1915</v>
      </c>
      <c r="M10" s="17">
        <f t="shared" si="7"/>
        <v>1870</v>
      </c>
      <c r="N10" s="4">
        <f t="shared" si="8"/>
        <v>1870</v>
      </c>
      <c r="O10" s="4">
        <f t="shared" si="9"/>
        <v>1915</v>
      </c>
      <c r="P10" s="4">
        <f t="shared" si="10"/>
        <v>1965</v>
      </c>
    </row>
    <row r="11" spans="1:16" ht="45" x14ac:dyDescent="0.2">
      <c r="A11" s="19">
        <v>7</v>
      </c>
      <c r="B11" s="19">
        <v>1</v>
      </c>
      <c r="C11" s="35" t="s">
        <v>24</v>
      </c>
      <c r="D11" s="25" t="s">
        <v>17</v>
      </c>
      <c r="E11" s="26">
        <v>5</v>
      </c>
      <c r="F11" s="27">
        <v>235.75</v>
      </c>
      <c r="G11" s="28">
        <v>241.29</v>
      </c>
      <c r="H11" s="28">
        <v>247.54</v>
      </c>
      <c r="I11" s="14">
        <f t="shared" si="3"/>
        <v>241.53</v>
      </c>
      <c r="J11" s="15">
        <f t="shared" si="4"/>
        <v>5.8985619716447228</v>
      </c>
      <c r="K11" s="16">
        <f t="shared" si="5"/>
        <v>2.4421990553057178E-2</v>
      </c>
      <c r="L11" s="17">
        <f t="shared" si="6"/>
        <v>1207.6500000000001</v>
      </c>
      <c r="M11" s="17">
        <f t="shared" si="7"/>
        <v>1178.75</v>
      </c>
      <c r="N11" s="4">
        <f t="shared" si="8"/>
        <v>1178.75</v>
      </c>
      <c r="O11" s="4">
        <f t="shared" si="9"/>
        <v>1206.45</v>
      </c>
      <c r="P11" s="4">
        <f t="shared" si="10"/>
        <v>1237.7</v>
      </c>
    </row>
    <row r="12" spans="1:16" ht="45" x14ac:dyDescent="0.2">
      <c r="A12" s="19">
        <v>8</v>
      </c>
      <c r="B12" s="19">
        <v>1</v>
      </c>
      <c r="C12" s="35" t="s">
        <v>25</v>
      </c>
      <c r="D12" s="25" t="s">
        <v>17</v>
      </c>
      <c r="E12" s="26">
        <v>5</v>
      </c>
      <c r="F12" s="27">
        <v>264.5</v>
      </c>
      <c r="G12" s="28">
        <v>270.72000000000003</v>
      </c>
      <c r="H12" s="28">
        <v>277.73</v>
      </c>
      <c r="I12" s="14">
        <f t="shared" si="3"/>
        <v>270.98</v>
      </c>
      <c r="J12" s="15">
        <f t="shared" si="4"/>
        <v>6.6189299235853412</v>
      </c>
      <c r="K12" s="16">
        <f t="shared" si="5"/>
        <v>2.4425597848276061E-2</v>
      </c>
      <c r="L12" s="17">
        <f t="shared" si="6"/>
        <v>1354.9</v>
      </c>
      <c r="M12" s="17">
        <f t="shared" si="7"/>
        <v>1322.5</v>
      </c>
      <c r="N12" s="4">
        <f t="shared" si="8"/>
        <v>1322.5</v>
      </c>
      <c r="O12" s="4">
        <f t="shared" si="9"/>
        <v>1353.6000000000001</v>
      </c>
      <c r="P12" s="4">
        <f t="shared" si="10"/>
        <v>1388.65</v>
      </c>
    </row>
    <row r="13" spans="1:16" ht="30" x14ac:dyDescent="0.2">
      <c r="A13" s="19">
        <v>9</v>
      </c>
      <c r="B13" s="19">
        <v>1</v>
      </c>
      <c r="C13" s="35" t="s">
        <v>26</v>
      </c>
      <c r="D13" s="25" t="s">
        <v>17</v>
      </c>
      <c r="E13" s="26">
        <v>200</v>
      </c>
      <c r="F13" s="27">
        <v>0.75</v>
      </c>
      <c r="G13" s="28">
        <v>0.77</v>
      </c>
      <c r="H13" s="28">
        <v>0.79</v>
      </c>
      <c r="I13" s="14">
        <f t="shared" si="3"/>
        <v>0.77</v>
      </c>
      <c r="J13" s="15">
        <f t="shared" si="4"/>
        <v>2.0000000000000018E-2</v>
      </c>
      <c r="K13" s="16">
        <f t="shared" si="5"/>
        <v>2.5974025974025997E-2</v>
      </c>
      <c r="L13" s="17">
        <f t="shared" si="6"/>
        <v>154</v>
      </c>
      <c r="M13" s="17">
        <f t="shared" si="7"/>
        <v>150</v>
      </c>
      <c r="N13" s="4">
        <f t="shared" si="8"/>
        <v>150</v>
      </c>
      <c r="O13" s="4">
        <f t="shared" si="9"/>
        <v>154</v>
      </c>
      <c r="P13" s="4">
        <f t="shared" si="10"/>
        <v>158</v>
      </c>
    </row>
    <row r="14" spans="1:16" ht="30" x14ac:dyDescent="0.2">
      <c r="A14" s="19">
        <v>10</v>
      </c>
      <c r="B14" s="19">
        <v>1</v>
      </c>
      <c r="C14" s="35" t="s">
        <v>27</v>
      </c>
      <c r="D14" s="25" t="s">
        <v>17</v>
      </c>
      <c r="E14" s="26">
        <v>200</v>
      </c>
      <c r="F14" s="27">
        <v>0.61</v>
      </c>
      <c r="G14" s="28">
        <v>0.62</v>
      </c>
      <c r="H14" s="28">
        <v>0.64</v>
      </c>
      <c r="I14" s="14">
        <f t="shared" si="3"/>
        <v>0.62</v>
      </c>
      <c r="J14" s="15">
        <f t="shared" si="4"/>
        <v>1.527525231651948E-2</v>
      </c>
      <c r="K14" s="16">
        <f t="shared" si="5"/>
        <v>2.4505752379443014E-2</v>
      </c>
      <c r="L14" s="17">
        <f t="shared" si="6"/>
        <v>124</v>
      </c>
      <c r="M14" s="17">
        <f t="shared" si="7"/>
        <v>122</v>
      </c>
      <c r="N14" s="4">
        <f t="shared" si="8"/>
        <v>122</v>
      </c>
      <c r="O14" s="4">
        <f t="shared" si="9"/>
        <v>124</v>
      </c>
      <c r="P14" s="4">
        <f t="shared" si="10"/>
        <v>128</v>
      </c>
    </row>
    <row r="15" spans="1:16" ht="30" x14ac:dyDescent="0.2">
      <c r="A15" s="19">
        <v>11</v>
      </c>
      <c r="B15" s="19">
        <v>1</v>
      </c>
      <c r="C15" s="35" t="s">
        <v>28</v>
      </c>
      <c r="D15" s="25" t="s">
        <v>17</v>
      </c>
      <c r="E15" s="26">
        <v>100</v>
      </c>
      <c r="F15" s="27">
        <v>294.39999999999998</v>
      </c>
      <c r="G15" s="28">
        <v>301.32</v>
      </c>
      <c r="H15" s="28">
        <v>309.12</v>
      </c>
      <c r="I15" s="14">
        <f t="shared" si="3"/>
        <v>301.61</v>
      </c>
      <c r="J15" s="15">
        <f t="shared" si="4"/>
        <v>7.3643827530441088</v>
      </c>
      <c r="K15" s="16">
        <f t="shared" si="5"/>
        <v>2.4416635271575445E-2</v>
      </c>
      <c r="L15" s="17">
        <f t="shared" si="6"/>
        <v>30161</v>
      </c>
      <c r="M15" s="17">
        <f t="shared" si="7"/>
        <v>29439.999999999996</v>
      </c>
      <c r="N15" s="4">
        <f t="shared" si="8"/>
        <v>29439.999999999996</v>
      </c>
      <c r="O15" s="4">
        <f t="shared" si="9"/>
        <v>30132</v>
      </c>
      <c r="P15" s="4">
        <f t="shared" si="10"/>
        <v>30912</v>
      </c>
    </row>
    <row r="16" spans="1:16" ht="30" x14ac:dyDescent="0.2">
      <c r="A16" s="19">
        <v>12</v>
      </c>
      <c r="B16" s="19">
        <v>1</v>
      </c>
      <c r="C16" s="35" t="s">
        <v>29</v>
      </c>
      <c r="D16" s="25" t="s">
        <v>17</v>
      </c>
      <c r="E16" s="26">
        <v>100</v>
      </c>
      <c r="F16" s="27">
        <v>190.79</v>
      </c>
      <c r="G16" s="28">
        <v>195.27</v>
      </c>
      <c r="H16" s="28">
        <v>200.33</v>
      </c>
      <c r="I16" s="14">
        <f t="shared" si="3"/>
        <v>195.46</v>
      </c>
      <c r="J16" s="15">
        <f t="shared" si="4"/>
        <v>4.7729375999832042</v>
      </c>
      <c r="K16" s="16">
        <f t="shared" si="5"/>
        <v>2.441858285432837E-2</v>
      </c>
      <c r="L16" s="17">
        <f t="shared" si="6"/>
        <v>19546</v>
      </c>
      <c r="M16" s="17">
        <f t="shared" si="7"/>
        <v>19079</v>
      </c>
      <c r="N16" s="4">
        <f t="shared" si="8"/>
        <v>19079</v>
      </c>
      <c r="O16" s="4">
        <f t="shared" si="9"/>
        <v>19527</v>
      </c>
      <c r="P16" s="4">
        <f t="shared" si="10"/>
        <v>20033</v>
      </c>
    </row>
    <row r="17" spans="1:16" ht="15" x14ac:dyDescent="0.2">
      <c r="A17" s="19">
        <v>13</v>
      </c>
      <c r="B17" s="19">
        <v>1</v>
      </c>
      <c r="C17" s="35" t="s">
        <v>30</v>
      </c>
      <c r="D17" s="25" t="s">
        <v>17</v>
      </c>
      <c r="E17" s="26">
        <v>5</v>
      </c>
      <c r="F17" s="27">
        <v>116.33</v>
      </c>
      <c r="G17" s="28">
        <v>119.06</v>
      </c>
      <c r="H17" s="28">
        <v>122.15</v>
      </c>
      <c r="I17" s="14">
        <f t="shared" si="3"/>
        <v>119.18</v>
      </c>
      <c r="J17" s="15">
        <f t="shared" si="4"/>
        <v>2.9118550788114472</v>
      </c>
      <c r="K17" s="16">
        <f t="shared" si="5"/>
        <v>2.4432413817850707E-2</v>
      </c>
      <c r="L17" s="17">
        <f t="shared" si="6"/>
        <v>595.90000000000009</v>
      </c>
      <c r="M17" s="17">
        <f t="shared" si="7"/>
        <v>581.65</v>
      </c>
      <c r="N17" s="4">
        <f t="shared" si="8"/>
        <v>581.65</v>
      </c>
      <c r="O17" s="4">
        <f t="shared" si="9"/>
        <v>595.29999999999995</v>
      </c>
      <c r="P17" s="4">
        <f t="shared" si="10"/>
        <v>610.75</v>
      </c>
    </row>
    <row r="18" spans="1:16" ht="15" x14ac:dyDescent="0.2">
      <c r="A18" s="19">
        <v>14</v>
      </c>
      <c r="B18" s="19">
        <v>1</v>
      </c>
      <c r="C18" s="35" t="s">
        <v>31</v>
      </c>
      <c r="D18" s="25" t="s">
        <v>17</v>
      </c>
      <c r="E18" s="26">
        <v>5</v>
      </c>
      <c r="F18" s="34">
        <v>116.33</v>
      </c>
      <c r="G18" s="28">
        <v>119.06</v>
      </c>
      <c r="H18" s="28">
        <v>122.15</v>
      </c>
      <c r="I18" s="14">
        <f t="shared" si="3"/>
        <v>119.18</v>
      </c>
      <c r="J18" s="15">
        <f t="shared" si="4"/>
        <v>2.9118550788114472</v>
      </c>
      <c r="K18" s="16">
        <f t="shared" si="5"/>
        <v>2.4432413817850707E-2</v>
      </c>
      <c r="L18" s="17">
        <f t="shared" si="6"/>
        <v>595.90000000000009</v>
      </c>
      <c r="M18" s="17">
        <f t="shared" si="7"/>
        <v>581.65</v>
      </c>
      <c r="N18" s="4">
        <f t="shared" si="8"/>
        <v>581.65</v>
      </c>
      <c r="O18" s="4">
        <f t="shared" si="9"/>
        <v>595.29999999999995</v>
      </c>
      <c r="P18" s="4">
        <f t="shared" si="10"/>
        <v>610.75</v>
      </c>
    </row>
    <row r="19" spans="1:16" ht="45" x14ac:dyDescent="0.2">
      <c r="A19" s="19">
        <v>15</v>
      </c>
      <c r="B19" s="19">
        <v>1</v>
      </c>
      <c r="C19" s="35" t="s">
        <v>32</v>
      </c>
      <c r="D19" s="25" t="s">
        <v>60</v>
      </c>
      <c r="E19" s="26">
        <v>10</v>
      </c>
      <c r="F19" s="27">
        <v>115.79</v>
      </c>
      <c r="G19" s="28">
        <v>118.51</v>
      </c>
      <c r="H19" s="28">
        <v>121.58</v>
      </c>
      <c r="I19" s="14">
        <f t="shared" si="3"/>
        <v>118.63</v>
      </c>
      <c r="J19" s="15">
        <f t="shared" si="4"/>
        <v>2.896762560744893</v>
      </c>
      <c r="K19" s="16">
        <f t="shared" si="5"/>
        <v>2.4419151630422273E-2</v>
      </c>
      <c r="L19" s="17">
        <f t="shared" si="6"/>
        <v>1186.3</v>
      </c>
      <c r="M19" s="17">
        <f t="shared" si="7"/>
        <v>1157.9000000000001</v>
      </c>
      <c r="N19" s="4">
        <f t="shared" si="8"/>
        <v>1157.9000000000001</v>
      </c>
      <c r="O19" s="4">
        <f t="shared" si="9"/>
        <v>1185.1000000000001</v>
      </c>
      <c r="P19" s="4">
        <f t="shared" si="10"/>
        <v>1215.8</v>
      </c>
    </row>
    <row r="20" spans="1:16" ht="45" x14ac:dyDescent="0.2">
      <c r="A20" s="19">
        <v>16</v>
      </c>
      <c r="B20" s="19">
        <v>1</v>
      </c>
      <c r="C20" s="35" t="s">
        <v>33</v>
      </c>
      <c r="D20" s="25" t="s">
        <v>60</v>
      </c>
      <c r="E20" s="26">
        <v>10</v>
      </c>
      <c r="F20" s="27">
        <v>244.93</v>
      </c>
      <c r="G20" s="28">
        <v>250.69</v>
      </c>
      <c r="H20" s="28">
        <v>257.18</v>
      </c>
      <c r="I20" s="14">
        <f t="shared" si="3"/>
        <v>250.93</v>
      </c>
      <c r="J20" s="15">
        <f t="shared" si="4"/>
        <v>6.1286240978977764</v>
      </c>
      <c r="K20" s="16">
        <f t="shared" si="5"/>
        <v>2.4423316011813672E-2</v>
      </c>
      <c r="L20" s="17">
        <f t="shared" si="6"/>
        <v>2509.3000000000002</v>
      </c>
      <c r="M20" s="17">
        <f t="shared" si="7"/>
        <v>2449.3000000000002</v>
      </c>
      <c r="N20" s="4">
        <f t="shared" si="8"/>
        <v>2449.3000000000002</v>
      </c>
      <c r="O20" s="4">
        <f t="shared" si="9"/>
        <v>2506.9</v>
      </c>
      <c r="P20" s="4">
        <f t="shared" si="10"/>
        <v>2571.8000000000002</v>
      </c>
    </row>
    <row r="21" spans="1:16" ht="45" x14ac:dyDescent="0.2">
      <c r="A21" s="19">
        <v>17</v>
      </c>
      <c r="B21" s="19">
        <v>1</v>
      </c>
      <c r="C21" s="35" t="s">
        <v>34</v>
      </c>
      <c r="D21" s="25" t="s">
        <v>60</v>
      </c>
      <c r="E21" s="26">
        <v>20</v>
      </c>
      <c r="F21" s="27">
        <v>600</v>
      </c>
      <c r="G21" s="28">
        <v>614.1</v>
      </c>
      <c r="H21" s="28">
        <v>630</v>
      </c>
      <c r="I21" s="14">
        <f t="shared" si="3"/>
        <v>614.70000000000005</v>
      </c>
      <c r="J21" s="15">
        <f t="shared" si="4"/>
        <v>15.008997301618786</v>
      </c>
      <c r="K21" s="16">
        <f t="shared" si="5"/>
        <v>2.4416784287650543E-2</v>
      </c>
      <c r="L21" s="17">
        <f t="shared" si="6"/>
        <v>12294</v>
      </c>
      <c r="M21" s="17">
        <f t="shared" si="7"/>
        <v>12000</v>
      </c>
      <c r="N21" s="4">
        <f t="shared" si="8"/>
        <v>12000</v>
      </c>
      <c r="O21" s="4">
        <f t="shared" si="9"/>
        <v>12282</v>
      </c>
      <c r="P21" s="4">
        <f t="shared" si="10"/>
        <v>12600</v>
      </c>
    </row>
    <row r="22" spans="1:16" ht="30" x14ac:dyDescent="0.2">
      <c r="A22" s="19">
        <v>18</v>
      </c>
      <c r="B22" s="19">
        <v>1</v>
      </c>
      <c r="C22" s="35" t="s">
        <v>35</v>
      </c>
      <c r="D22" s="25" t="s">
        <v>17</v>
      </c>
      <c r="E22" s="26">
        <v>10</v>
      </c>
      <c r="F22" s="27">
        <v>171.35</v>
      </c>
      <c r="G22" s="28">
        <v>175.38</v>
      </c>
      <c r="H22" s="28">
        <v>179.92</v>
      </c>
      <c r="I22" s="14">
        <f t="shared" si="3"/>
        <v>175.55</v>
      </c>
      <c r="J22" s="15">
        <f t="shared" si="4"/>
        <v>4.2875284255617441</v>
      </c>
      <c r="K22" s="16">
        <f t="shared" si="5"/>
        <v>2.4423403164692364E-2</v>
      </c>
      <c r="L22" s="17">
        <f t="shared" si="6"/>
        <v>1755.5</v>
      </c>
      <c r="M22" s="17">
        <f t="shared" si="7"/>
        <v>1713.5</v>
      </c>
      <c r="N22" s="4">
        <f t="shared" si="8"/>
        <v>1713.5</v>
      </c>
      <c r="O22" s="4">
        <f t="shared" si="9"/>
        <v>1753.8</v>
      </c>
      <c r="P22" s="4">
        <f t="shared" si="10"/>
        <v>1799.1999999999998</v>
      </c>
    </row>
    <row r="23" spans="1:16" ht="15" x14ac:dyDescent="0.2">
      <c r="A23" s="19">
        <v>19</v>
      </c>
      <c r="B23" s="19">
        <v>1</v>
      </c>
      <c r="C23" s="35" t="s">
        <v>36</v>
      </c>
      <c r="D23" s="25" t="s">
        <v>17</v>
      </c>
      <c r="E23" s="26">
        <v>10</v>
      </c>
      <c r="F23" s="27">
        <v>74.75</v>
      </c>
      <c r="G23" s="28">
        <v>76.510000000000005</v>
      </c>
      <c r="H23" s="28">
        <v>78.489999999999995</v>
      </c>
      <c r="I23" s="14">
        <f t="shared" si="3"/>
        <v>76.58</v>
      </c>
      <c r="J23" s="15">
        <f t="shared" si="4"/>
        <v>1.8710781205853815</v>
      </c>
      <c r="K23" s="16">
        <f t="shared" si="5"/>
        <v>2.4431923228535993E-2</v>
      </c>
      <c r="L23" s="17">
        <f t="shared" si="6"/>
        <v>765.8</v>
      </c>
      <c r="M23" s="17">
        <f t="shared" si="7"/>
        <v>747.5</v>
      </c>
      <c r="N23" s="4">
        <f t="shared" si="8"/>
        <v>747.5</v>
      </c>
      <c r="O23" s="4">
        <f t="shared" si="9"/>
        <v>765.1</v>
      </c>
      <c r="P23" s="4">
        <f t="shared" si="10"/>
        <v>784.9</v>
      </c>
    </row>
    <row r="24" spans="1:16" ht="30" x14ac:dyDescent="0.2">
      <c r="A24" s="19">
        <v>20</v>
      </c>
      <c r="B24" s="19">
        <v>1</v>
      </c>
      <c r="C24" s="35" t="s">
        <v>37</v>
      </c>
      <c r="D24" s="25" t="s">
        <v>17</v>
      </c>
      <c r="E24" s="26">
        <v>10</v>
      </c>
      <c r="F24" s="27">
        <v>126.5</v>
      </c>
      <c r="G24" s="28">
        <v>129.47</v>
      </c>
      <c r="H24" s="28">
        <v>132.83000000000001</v>
      </c>
      <c r="I24" s="14">
        <f t="shared" si="3"/>
        <v>129.6</v>
      </c>
      <c r="J24" s="15">
        <f t="shared" si="4"/>
        <v>3.1670017366588294</v>
      </c>
      <c r="K24" s="16">
        <f t="shared" si="5"/>
        <v>2.443674179520702E-2</v>
      </c>
      <c r="L24" s="17">
        <f t="shared" si="6"/>
        <v>1296</v>
      </c>
      <c r="M24" s="17">
        <f t="shared" si="7"/>
        <v>1265</v>
      </c>
      <c r="N24" s="4">
        <f t="shared" si="8"/>
        <v>1265</v>
      </c>
      <c r="O24" s="4">
        <f t="shared" si="9"/>
        <v>1294.7</v>
      </c>
      <c r="P24" s="4">
        <f t="shared" si="10"/>
        <v>1328.3000000000002</v>
      </c>
    </row>
    <row r="25" spans="1:16" ht="15" x14ac:dyDescent="0.2">
      <c r="A25" s="19">
        <v>21</v>
      </c>
      <c r="B25" s="19">
        <v>1</v>
      </c>
      <c r="C25" s="35" t="s">
        <v>38</v>
      </c>
      <c r="D25" s="25" t="s">
        <v>17</v>
      </c>
      <c r="E25" s="26">
        <v>10</v>
      </c>
      <c r="F25" s="27">
        <v>57.72</v>
      </c>
      <c r="G25" s="28">
        <v>59.08</v>
      </c>
      <c r="H25" s="28">
        <v>60.61</v>
      </c>
      <c r="I25" s="14">
        <f t="shared" si="3"/>
        <v>59.14</v>
      </c>
      <c r="J25" s="15">
        <f t="shared" si="4"/>
        <v>1.4458330931796153</v>
      </c>
      <c r="K25" s="16">
        <f t="shared" si="5"/>
        <v>2.4449012341687875E-2</v>
      </c>
      <c r="L25" s="17">
        <f t="shared" si="6"/>
        <v>591.4</v>
      </c>
      <c r="M25" s="17">
        <f t="shared" si="7"/>
        <v>577.20000000000005</v>
      </c>
      <c r="N25" s="4">
        <f t="shared" si="8"/>
        <v>577.20000000000005</v>
      </c>
      <c r="O25" s="4">
        <f t="shared" si="9"/>
        <v>590.79999999999995</v>
      </c>
      <c r="P25" s="4">
        <f t="shared" si="10"/>
        <v>606.1</v>
      </c>
    </row>
    <row r="26" spans="1:16" ht="15" x14ac:dyDescent="0.2">
      <c r="A26" s="19">
        <v>22</v>
      </c>
      <c r="B26" s="19">
        <v>1</v>
      </c>
      <c r="C26" s="35" t="s">
        <v>39</v>
      </c>
      <c r="D26" s="25" t="s">
        <v>17</v>
      </c>
      <c r="E26" s="26">
        <v>3</v>
      </c>
      <c r="F26" s="27">
        <v>135.37</v>
      </c>
      <c r="G26" s="28">
        <v>138.55000000000001</v>
      </c>
      <c r="H26" s="28">
        <v>142.13999999999999</v>
      </c>
      <c r="I26" s="14">
        <f>ROUND(IFERROR(AVERAGE(F26:H26),),2)</f>
        <v>138.69</v>
      </c>
      <c r="J26" s="15">
        <f>IFERROR(_xlfn.STDEV.S(F26:H26),)</f>
        <v>3.3870685457092935</v>
      </c>
      <c r="K26" s="16">
        <f>IFERROR(_xlfn.STDEV.S(F26:H26)/AVERAGE(F26:H26),)</f>
        <v>2.4422452620121809E-2</v>
      </c>
      <c r="L26" s="17">
        <f t="shared" si="6"/>
        <v>416.07</v>
      </c>
      <c r="M26" s="17">
        <f t="shared" si="7"/>
        <v>406.11</v>
      </c>
      <c r="N26" s="4">
        <f t="shared" si="8"/>
        <v>406.11</v>
      </c>
      <c r="O26" s="4">
        <f t="shared" si="9"/>
        <v>415.65000000000003</v>
      </c>
      <c r="P26" s="4">
        <f t="shared" si="10"/>
        <v>426.41999999999996</v>
      </c>
    </row>
    <row r="27" spans="1:16" ht="30" x14ac:dyDescent="0.2">
      <c r="A27" s="19">
        <v>23</v>
      </c>
      <c r="B27" s="19">
        <v>1</v>
      </c>
      <c r="C27" s="35" t="s">
        <v>40</v>
      </c>
      <c r="D27" s="25" t="s">
        <v>62</v>
      </c>
      <c r="E27" s="26">
        <v>2</v>
      </c>
      <c r="F27" s="27">
        <v>1470</v>
      </c>
      <c r="G27" s="28">
        <v>1500</v>
      </c>
      <c r="H27" s="28">
        <v>1550</v>
      </c>
      <c r="I27" s="14">
        <f t="shared" si="3"/>
        <v>1506.67</v>
      </c>
      <c r="J27" s="15">
        <f t="shared" si="4"/>
        <v>40.414518843273804</v>
      </c>
      <c r="K27" s="16">
        <f t="shared" si="5"/>
        <v>2.6823795692438365E-2</v>
      </c>
      <c r="L27" s="17">
        <f t="shared" si="6"/>
        <v>3013.34</v>
      </c>
      <c r="M27" s="17">
        <f t="shared" si="7"/>
        <v>2940</v>
      </c>
      <c r="N27" s="4">
        <f t="shared" si="8"/>
        <v>2940</v>
      </c>
      <c r="O27" s="4">
        <f t="shared" si="9"/>
        <v>3000</v>
      </c>
      <c r="P27" s="4">
        <f t="shared" si="10"/>
        <v>3100</v>
      </c>
    </row>
    <row r="28" spans="1:16" ht="30" x14ac:dyDescent="0.2">
      <c r="A28" s="19">
        <v>24</v>
      </c>
      <c r="B28" s="19">
        <v>1</v>
      </c>
      <c r="C28" s="35" t="s">
        <v>41</v>
      </c>
      <c r="D28" s="25" t="s">
        <v>17</v>
      </c>
      <c r="E28" s="26">
        <v>2</v>
      </c>
      <c r="F28" s="27">
        <v>960</v>
      </c>
      <c r="G28" s="28">
        <v>980</v>
      </c>
      <c r="H28" s="28">
        <v>1010</v>
      </c>
      <c r="I28" s="14">
        <f t="shared" si="3"/>
        <v>983.33</v>
      </c>
      <c r="J28" s="15">
        <f t="shared" si="4"/>
        <v>25.16611478423583</v>
      </c>
      <c r="K28" s="16">
        <f t="shared" si="5"/>
        <v>2.5592659102612707E-2</v>
      </c>
      <c r="L28" s="17">
        <f t="shared" si="6"/>
        <v>1966.66</v>
      </c>
      <c r="M28" s="17">
        <f t="shared" si="7"/>
        <v>1920</v>
      </c>
      <c r="N28" s="4">
        <f t="shared" si="8"/>
        <v>1920</v>
      </c>
      <c r="O28" s="4">
        <f t="shared" si="9"/>
        <v>1960</v>
      </c>
      <c r="P28" s="4">
        <f t="shared" si="10"/>
        <v>2020</v>
      </c>
    </row>
    <row r="29" spans="1:16" ht="30" x14ac:dyDescent="0.2">
      <c r="A29" s="19">
        <v>25</v>
      </c>
      <c r="B29" s="19">
        <v>1</v>
      </c>
      <c r="C29" s="35" t="s">
        <v>42</v>
      </c>
      <c r="D29" s="25" t="s">
        <v>17</v>
      </c>
      <c r="E29" s="26">
        <v>2</v>
      </c>
      <c r="F29" s="27">
        <v>1500</v>
      </c>
      <c r="G29" s="28">
        <v>1530</v>
      </c>
      <c r="H29" s="28">
        <v>1570</v>
      </c>
      <c r="I29" s="14">
        <f t="shared" si="3"/>
        <v>1533.33</v>
      </c>
      <c r="J29" s="15">
        <f t="shared" si="4"/>
        <v>35.118845842842468</v>
      </c>
      <c r="K29" s="16">
        <f t="shared" si="5"/>
        <v>2.2903595114897264E-2</v>
      </c>
      <c r="L29" s="17">
        <f t="shared" si="6"/>
        <v>3066.66</v>
      </c>
      <c r="M29" s="17">
        <f t="shared" si="7"/>
        <v>3000</v>
      </c>
      <c r="N29" s="4">
        <f t="shared" si="8"/>
        <v>3000</v>
      </c>
      <c r="O29" s="4">
        <f t="shared" si="9"/>
        <v>3060</v>
      </c>
      <c r="P29" s="4">
        <f t="shared" si="10"/>
        <v>3140</v>
      </c>
    </row>
    <row r="30" spans="1:16" ht="15" x14ac:dyDescent="0.2">
      <c r="A30" s="19">
        <v>26</v>
      </c>
      <c r="B30" s="19">
        <v>1</v>
      </c>
      <c r="C30" s="35" t="s">
        <v>43</v>
      </c>
      <c r="D30" s="25" t="s">
        <v>17</v>
      </c>
      <c r="E30" s="26">
        <v>50</v>
      </c>
      <c r="F30" s="27">
        <v>81.42</v>
      </c>
      <c r="G30" s="28">
        <v>83.33</v>
      </c>
      <c r="H30" s="28">
        <v>85.49</v>
      </c>
      <c r="I30" s="14">
        <f t="shared" si="3"/>
        <v>83.41</v>
      </c>
      <c r="J30" s="15">
        <f t="shared" si="4"/>
        <v>2.0362792866729551</v>
      </c>
      <c r="K30" s="16">
        <f t="shared" si="5"/>
        <v>2.4411916000714774E-2</v>
      </c>
      <c r="L30" s="17">
        <f t="shared" si="6"/>
        <v>4170.5</v>
      </c>
      <c r="M30" s="17">
        <f t="shared" si="7"/>
        <v>4071</v>
      </c>
      <c r="N30" s="4">
        <f t="shared" si="8"/>
        <v>4071</v>
      </c>
      <c r="O30" s="4">
        <f t="shared" si="9"/>
        <v>4166.5</v>
      </c>
      <c r="P30" s="4">
        <f t="shared" si="10"/>
        <v>4274.5</v>
      </c>
    </row>
    <row r="31" spans="1:16" ht="15" x14ac:dyDescent="0.2">
      <c r="A31" s="19">
        <v>27</v>
      </c>
      <c r="B31" s="19">
        <v>1</v>
      </c>
      <c r="C31" s="35" t="s">
        <v>44</v>
      </c>
      <c r="D31" s="25" t="s">
        <v>17</v>
      </c>
      <c r="E31" s="26">
        <v>50</v>
      </c>
      <c r="F31" s="27">
        <v>43</v>
      </c>
      <c r="G31" s="28">
        <v>44.01</v>
      </c>
      <c r="H31" s="28">
        <v>45.15</v>
      </c>
      <c r="I31" s="14">
        <f t="shared" si="3"/>
        <v>44.05</v>
      </c>
      <c r="J31" s="15">
        <f t="shared" si="4"/>
        <v>1.0756548393110736</v>
      </c>
      <c r="K31" s="16">
        <f t="shared" si="5"/>
        <v>2.4417104403247736E-2</v>
      </c>
      <c r="L31" s="17">
        <f t="shared" si="6"/>
        <v>2202.5</v>
      </c>
      <c r="M31" s="17">
        <f t="shared" si="7"/>
        <v>2150</v>
      </c>
      <c r="N31" s="4">
        <f t="shared" si="8"/>
        <v>2150</v>
      </c>
      <c r="O31" s="4">
        <f t="shared" si="9"/>
        <v>2200.5</v>
      </c>
      <c r="P31" s="4">
        <f t="shared" si="10"/>
        <v>2257.5</v>
      </c>
    </row>
    <row r="32" spans="1:16" ht="15" x14ac:dyDescent="0.2">
      <c r="A32" s="19">
        <v>28</v>
      </c>
      <c r="B32" s="19">
        <v>1</v>
      </c>
      <c r="C32" s="35" t="s">
        <v>45</v>
      </c>
      <c r="D32" s="25" t="s">
        <v>17</v>
      </c>
      <c r="E32" s="26">
        <v>50</v>
      </c>
      <c r="F32" s="27">
        <v>52.19</v>
      </c>
      <c r="G32" s="28">
        <v>53.42</v>
      </c>
      <c r="H32" s="28">
        <v>54.8</v>
      </c>
      <c r="I32" s="14">
        <f t="shared" si="3"/>
        <v>53.47</v>
      </c>
      <c r="J32" s="15">
        <f t="shared" si="4"/>
        <v>1.3057181931795234</v>
      </c>
      <c r="K32" s="16">
        <f t="shared" si="5"/>
        <v>2.4419640792585066E-2</v>
      </c>
      <c r="L32" s="17">
        <f t="shared" si="6"/>
        <v>2673.5</v>
      </c>
      <c r="M32" s="17">
        <f t="shared" si="7"/>
        <v>2609.5</v>
      </c>
      <c r="N32" s="4">
        <f t="shared" si="8"/>
        <v>2609.5</v>
      </c>
      <c r="O32" s="4">
        <f t="shared" si="9"/>
        <v>2671</v>
      </c>
      <c r="P32" s="4">
        <f t="shared" si="10"/>
        <v>2740</v>
      </c>
    </row>
    <row r="33" spans="1:16" ht="30" x14ac:dyDescent="0.2">
      <c r="A33" s="19">
        <v>29</v>
      </c>
      <c r="B33" s="19">
        <v>1</v>
      </c>
      <c r="C33" s="35" t="s">
        <v>46</v>
      </c>
      <c r="D33" s="25" t="s">
        <v>17</v>
      </c>
      <c r="E33" s="26">
        <v>100</v>
      </c>
      <c r="F33" s="27">
        <v>3.98</v>
      </c>
      <c r="G33" s="28">
        <v>4.07</v>
      </c>
      <c r="H33" s="28">
        <v>4.18</v>
      </c>
      <c r="I33" s="14">
        <f t="shared" si="3"/>
        <v>4.08</v>
      </c>
      <c r="J33" s="15">
        <f t="shared" si="4"/>
        <v>0.10016652800877798</v>
      </c>
      <c r="K33" s="16">
        <f t="shared" si="5"/>
        <v>2.4570693706159764E-2</v>
      </c>
      <c r="L33" s="17">
        <f t="shared" si="6"/>
        <v>408</v>
      </c>
      <c r="M33" s="17">
        <f t="shared" si="7"/>
        <v>398</v>
      </c>
      <c r="N33" s="4">
        <f t="shared" si="8"/>
        <v>398</v>
      </c>
      <c r="O33" s="4">
        <f t="shared" si="9"/>
        <v>407</v>
      </c>
      <c r="P33" s="4">
        <f t="shared" si="10"/>
        <v>418</v>
      </c>
    </row>
    <row r="34" spans="1:16" ht="30" x14ac:dyDescent="0.2">
      <c r="A34" s="19">
        <v>30</v>
      </c>
      <c r="B34" s="19">
        <v>1</v>
      </c>
      <c r="C34" s="35" t="s">
        <v>47</v>
      </c>
      <c r="D34" s="25" t="s">
        <v>17</v>
      </c>
      <c r="E34" s="26">
        <v>100</v>
      </c>
      <c r="F34" s="27">
        <v>4.99</v>
      </c>
      <c r="G34" s="28">
        <v>5.1100000000000003</v>
      </c>
      <c r="H34" s="28">
        <v>5.24</v>
      </c>
      <c r="I34" s="14">
        <f t="shared" si="3"/>
        <v>5.1100000000000003</v>
      </c>
      <c r="J34" s="15">
        <f t="shared" si="4"/>
        <v>0.12503332889007368</v>
      </c>
      <c r="K34" s="16">
        <f t="shared" si="5"/>
        <v>2.4452411125829267E-2</v>
      </c>
      <c r="L34" s="17">
        <f t="shared" si="6"/>
        <v>511.00000000000006</v>
      </c>
      <c r="M34" s="17">
        <f t="shared" si="7"/>
        <v>499</v>
      </c>
      <c r="N34" s="4">
        <f t="shared" si="8"/>
        <v>499</v>
      </c>
      <c r="O34" s="4">
        <f t="shared" si="9"/>
        <v>511.00000000000006</v>
      </c>
      <c r="P34" s="4">
        <f t="shared" si="10"/>
        <v>524</v>
      </c>
    </row>
    <row r="35" spans="1:16" ht="30" x14ac:dyDescent="0.2">
      <c r="A35" s="19">
        <v>31</v>
      </c>
      <c r="B35" s="19">
        <v>1</v>
      </c>
      <c r="C35" s="35" t="s">
        <v>48</v>
      </c>
      <c r="D35" s="25" t="s">
        <v>17</v>
      </c>
      <c r="E35" s="26">
        <v>100</v>
      </c>
      <c r="F35" s="27">
        <v>8.36</v>
      </c>
      <c r="G35" s="28">
        <v>8.56</v>
      </c>
      <c r="H35" s="28">
        <v>8.7799999999999994</v>
      </c>
      <c r="I35" s="14">
        <f t="shared" si="3"/>
        <v>8.57</v>
      </c>
      <c r="J35" s="15">
        <f t="shared" si="4"/>
        <v>0.2100793500878497</v>
      </c>
      <c r="K35" s="16">
        <f t="shared" si="5"/>
        <v>2.4522881333212024E-2</v>
      </c>
      <c r="L35" s="17">
        <f t="shared" si="6"/>
        <v>857</v>
      </c>
      <c r="M35" s="17">
        <f t="shared" si="7"/>
        <v>836</v>
      </c>
      <c r="N35" s="4">
        <f t="shared" si="8"/>
        <v>836</v>
      </c>
      <c r="O35" s="4">
        <f t="shared" si="9"/>
        <v>856</v>
      </c>
      <c r="P35" s="4">
        <f t="shared" si="10"/>
        <v>877.99999999999989</v>
      </c>
    </row>
    <row r="36" spans="1:16" ht="45" x14ac:dyDescent="0.2">
      <c r="A36" s="19">
        <v>32</v>
      </c>
      <c r="B36" s="19">
        <v>1</v>
      </c>
      <c r="C36" s="35" t="s">
        <v>49</v>
      </c>
      <c r="D36" s="25" t="s">
        <v>17</v>
      </c>
      <c r="E36" s="26">
        <v>5</v>
      </c>
      <c r="F36" s="27">
        <v>126.5</v>
      </c>
      <c r="G36" s="28">
        <v>129.47</v>
      </c>
      <c r="H36" s="28">
        <v>132.83000000000001</v>
      </c>
      <c r="I36" s="14">
        <f t="shared" si="3"/>
        <v>129.6</v>
      </c>
      <c r="J36" s="15">
        <f t="shared" si="4"/>
        <v>3.1670017366588294</v>
      </c>
      <c r="K36" s="16">
        <f t="shared" si="5"/>
        <v>2.443674179520702E-2</v>
      </c>
      <c r="L36" s="17">
        <f t="shared" si="6"/>
        <v>648</v>
      </c>
      <c r="M36" s="17">
        <f t="shared" si="7"/>
        <v>632.5</v>
      </c>
      <c r="N36" s="4">
        <f t="shared" si="8"/>
        <v>632.5</v>
      </c>
      <c r="O36" s="4">
        <f t="shared" si="9"/>
        <v>647.35</v>
      </c>
      <c r="P36" s="4">
        <f t="shared" si="10"/>
        <v>664.15000000000009</v>
      </c>
    </row>
    <row r="37" spans="1:16" ht="30" x14ac:dyDescent="0.2">
      <c r="A37" s="19">
        <v>33</v>
      </c>
      <c r="B37" s="19">
        <v>1</v>
      </c>
      <c r="C37" s="35" t="s">
        <v>50</v>
      </c>
      <c r="D37" s="25" t="s">
        <v>17</v>
      </c>
      <c r="E37" s="26">
        <v>5</v>
      </c>
      <c r="F37" s="27">
        <v>237.66</v>
      </c>
      <c r="G37" s="28">
        <v>243.25</v>
      </c>
      <c r="H37" s="28">
        <v>249.54</v>
      </c>
      <c r="I37" s="14">
        <f t="shared" si="3"/>
        <v>243.48</v>
      </c>
      <c r="J37" s="15">
        <f t="shared" si="4"/>
        <v>5.9434361554014616</v>
      </c>
      <c r="K37" s="16">
        <f t="shared" si="5"/>
        <v>2.4410032810191506E-2</v>
      </c>
      <c r="L37" s="17">
        <f t="shared" si="6"/>
        <v>1217.3999999999999</v>
      </c>
      <c r="M37" s="17">
        <f t="shared" si="7"/>
        <v>1188.3</v>
      </c>
      <c r="N37" s="4">
        <f t="shared" si="8"/>
        <v>1188.3</v>
      </c>
      <c r="O37" s="4">
        <f t="shared" si="9"/>
        <v>1216.25</v>
      </c>
      <c r="P37" s="4">
        <f t="shared" si="10"/>
        <v>1247.7</v>
      </c>
    </row>
    <row r="38" spans="1:16" ht="30" x14ac:dyDescent="0.2">
      <c r="A38" s="19">
        <v>34</v>
      </c>
      <c r="B38" s="19">
        <v>1</v>
      </c>
      <c r="C38" s="35" t="s">
        <v>51</v>
      </c>
      <c r="D38" s="25" t="s">
        <v>61</v>
      </c>
      <c r="E38" s="26">
        <v>100</v>
      </c>
      <c r="F38" s="27">
        <v>34.11</v>
      </c>
      <c r="G38" s="28">
        <v>34.909999999999997</v>
      </c>
      <c r="H38" s="28">
        <v>35.82</v>
      </c>
      <c r="I38" s="14">
        <f t="shared" si="3"/>
        <v>34.950000000000003</v>
      </c>
      <c r="J38" s="15">
        <f t="shared" si="4"/>
        <v>0.8555894654174595</v>
      </c>
      <c r="K38" s="16">
        <f t="shared" si="5"/>
        <v>2.4482720300003612E-2</v>
      </c>
      <c r="L38" s="17">
        <f t="shared" si="6"/>
        <v>3495.0000000000005</v>
      </c>
      <c r="M38" s="17">
        <f t="shared" si="7"/>
        <v>3411</v>
      </c>
      <c r="N38" s="4">
        <f t="shared" si="8"/>
        <v>3411</v>
      </c>
      <c r="O38" s="4">
        <f t="shared" si="9"/>
        <v>3490.9999999999995</v>
      </c>
      <c r="P38" s="4">
        <f t="shared" si="10"/>
        <v>3582</v>
      </c>
    </row>
    <row r="39" spans="1:16" ht="15" x14ac:dyDescent="0.2">
      <c r="A39" s="19">
        <v>35</v>
      </c>
      <c r="B39" s="19">
        <v>1</v>
      </c>
      <c r="C39" s="35" t="s">
        <v>52</v>
      </c>
      <c r="D39" s="25" t="s">
        <v>61</v>
      </c>
      <c r="E39" s="26">
        <v>100</v>
      </c>
      <c r="F39" s="27">
        <v>78.48</v>
      </c>
      <c r="G39" s="28">
        <v>80.319999999999993</v>
      </c>
      <c r="H39" s="28">
        <v>82.4</v>
      </c>
      <c r="I39" s="14">
        <f t="shared" si="3"/>
        <v>80.400000000000006</v>
      </c>
      <c r="J39" s="15">
        <f t="shared" si="4"/>
        <v>1.9612241075410033</v>
      </c>
      <c r="K39" s="16">
        <f t="shared" si="5"/>
        <v>2.4393334670907998E-2</v>
      </c>
      <c r="L39" s="17">
        <f t="shared" si="6"/>
        <v>8040.0000000000009</v>
      </c>
      <c r="M39" s="17">
        <f t="shared" si="7"/>
        <v>7848</v>
      </c>
      <c r="N39" s="4">
        <f t="shared" si="8"/>
        <v>7848</v>
      </c>
      <c r="O39" s="4">
        <f t="shared" si="9"/>
        <v>8031.9999999999991</v>
      </c>
      <c r="P39" s="4">
        <f t="shared" si="10"/>
        <v>8240</v>
      </c>
    </row>
    <row r="40" spans="1:16" ht="15" x14ac:dyDescent="0.2">
      <c r="A40" s="19">
        <v>36</v>
      </c>
      <c r="B40" s="19">
        <v>1</v>
      </c>
      <c r="C40" s="35" t="s">
        <v>53</v>
      </c>
      <c r="D40" s="25" t="s">
        <v>61</v>
      </c>
      <c r="E40" s="26">
        <v>100</v>
      </c>
      <c r="F40" s="27">
        <v>153.27000000000001</v>
      </c>
      <c r="G40" s="28">
        <v>156.87</v>
      </c>
      <c r="H40" s="28">
        <v>160.93</v>
      </c>
      <c r="I40" s="14">
        <f t="shared" si="3"/>
        <v>157.02000000000001</v>
      </c>
      <c r="J40" s="15">
        <f t="shared" si="4"/>
        <v>3.8323013103529999</v>
      </c>
      <c r="K40" s="16">
        <f t="shared" si="5"/>
        <v>2.4405935277260277E-2</v>
      </c>
      <c r="L40" s="17">
        <f t="shared" si="6"/>
        <v>15702.000000000002</v>
      </c>
      <c r="M40" s="17">
        <f t="shared" si="7"/>
        <v>15327.000000000002</v>
      </c>
      <c r="N40" s="4">
        <f t="shared" si="8"/>
        <v>15327.000000000002</v>
      </c>
      <c r="O40" s="4">
        <f t="shared" si="9"/>
        <v>15687</v>
      </c>
      <c r="P40" s="4">
        <f t="shared" si="10"/>
        <v>16093</v>
      </c>
    </row>
    <row r="41" spans="1:16" ht="30" x14ac:dyDescent="0.2">
      <c r="A41" s="19">
        <v>37</v>
      </c>
      <c r="B41" s="19">
        <v>1</v>
      </c>
      <c r="C41" s="35" t="s">
        <v>54</v>
      </c>
      <c r="D41" s="25" t="s">
        <v>17</v>
      </c>
      <c r="E41" s="26">
        <v>300</v>
      </c>
      <c r="F41" s="27">
        <v>1.47</v>
      </c>
      <c r="G41" s="28">
        <v>1.5</v>
      </c>
      <c r="H41" s="28">
        <v>1.54</v>
      </c>
      <c r="I41" s="14">
        <f t="shared" si="3"/>
        <v>1.5</v>
      </c>
      <c r="J41" s="15">
        <f t="shared" si="4"/>
        <v>3.5118845842842493E-2</v>
      </c>
      <c r="K41" s="16">
        <f t="shared" si="5"/>
        <v>2.3360651336702325E-2</v>
      </c>
      <c r="L41" s="17">
        <f t="shared" si="6"/>
        <v>450</v>
      </c>
      <c r="M41" s="17">
        <f t="shared" si="7"/>
        <v>441</v>
      </c>
      <c r="N41" s="4">
        <f t="shared" si="8"/>
        <v>441</v>
      </c>
      <c r="O41" s="4">
        <f t="shared" si="9"/>
        <v>450</v>
      </c>
      <c r="P41" s="4">
        <f t="shared" si="10"/>
        <v>462</v>
      </c>
    </row>
    <row r="42" spans="1:16" ht="15" x14ac:dyDescent="0.2">
      <c r="A42" s="19">
        <v>38</v>
      </c>
      <c r="B42" s="19">
        <v>1</v>
      </c>
      <c r="C42" s="35" t="s">
        <v>55</v>
      </c>
      <c r="D42" s="25" t="s">
        <v>17</v>
      </c>
      <c r="E42" s="26">
        <v>200</v>
      </c>
      <c r="F42" s="27">
        <v>1.01</v>
      </c>
      <c r="G42" s="28">
        <v>1.03</v>
      </c>
      <c r="H42" s="28">
        <v>1.06</v>
      </c>
      <c r="I42" s="14">
        <f t="shared" si="3"/>
        <v>1.03</v>
      </c>
      <c r="J42" s="15">
        <f t="shared" si="4"/>
        <v>2.5166114784235857E-2</v>
      </c>
      <c r="K42" s="16">
        <f t="shared" si="5"/>
        <v>2.4354304629905666E-2</v>
      </c>
      <c r="L42" s="17">
        <f t="shared" si="6"/>
        <v>206</v>
      </c>
      <c r="M42" s="17">
        <f t="shared" si="7"/>
        <v>202</v>
      </c>
      <c r="N42" s="4">
        <f t="shared" si="8"/>
        <v>202</v>
      </c>
      <c r="O42" s="4">
        <f t="shared" si="9"/>
        <v>206</v>
      </c>
      <c r="P42" s="4">
        <f t="shared" si="10"/>
        <v>212</v>
      </c>
    </row>
    <row r="43" spans="1:16" ht="15" x14ac:dyDescent="0.2">
      <c r="A43" s="19">
        <v>39</v>
      </c>
      <c r="B43" s="19">
        <v>1</v>
      </c>
      <c r="C43" s="35" t="s">
        <v>56</v>
      </c>
      <c r="D43" s="25" t="s">
        <v>17</v>
      </c>
      <c r="E43" s="26">
        <v>200</v>
      </c>
      <c r="F43" s="27">
        <v>1.48</v>
      </c>
      <c r="G43" s="28">
        <v>1.51</v>
      </c>
      <c r="H43" s="28">
        <v>1.55</v>
      </c>
      <c r="I43" s="14">
        <f t="shared" si="3"/>
        <v>1.51</v>
      </c>
      <c r="J43" s="15">
        <f t="shared" si="4"/>
        <v>3.5118845842842493E-2</v>
      </c>
      <c r="K43" s="16">
        <f t="shared" si="5"/>
        <v>2.3206285799235126E-2</v>
      </c>
      <c r="L43" s="17">
        <f t="shared" si="6"/>
        <v>302</v>
      </c>
      <c r="M43" s="17">
        <f t="shared" si="7"/>
        <v>296</v>
      </c>
      <c r="N43" s="4">
        <f t="shared" si="8"/>
        <v>296</v>
      </c>
      <c r="O43" s="4">
        <f t="shared" si="9"/>
        <v>302</v>
      </c>
      <c r="P43" s="4">
        <f t="shared" si="10"/>
        <v>310</v>
      </c>
    </row>
    <row r="44" spans="1:16" ht="15" x14ac:dyDescent="0.2">
      <c r="A44" s="19">
        <v>40</v>
      </c>
      <c r="B44" s="19">
        <v>1</v>
      </c>
      <c r="C44" s="35" t="s">
        <v>57</v>
      </c>
      <c r="D44" s="25" t="s">
        <v>17</v>
      </c>
      <c r="E44" s="26">
        <v>200</v>
      </c>
      <c r="F44" s="27">
        <v>2.82</v>
      </c>
      <c r="G44" s="28">
        <v>2.89</v>
      </c>
      <c r="H44" s="28">
        <v>2.96</v>
      </c>
      <c r="I44" s="14">
        <f t="shared" si="3"/>
        <v>2.89</v>
      </c>
      <c r="J44" s="15">
        <f t="shared" si="4"/>
        <v>7.0000000000000062E-2</v>
      </c>
      <c r="K44" s="16">
        <f t="shared" si="5"/>
        <v>2.4221453287197253E-2</v>
      </c>
      <c r="L44" s="17">
        <f t="shared" si="6"/>
        <v>578</v>
      </c>
      <c r="M44" s="17">
        <f t="shared" si="7"/>
        <v>564</v>
      </c>
      <c r="N44" s="4">
        <f t="shared" si="8"/>
        <v>564</v>
      </c>
      <c r="O44" s="4">
        <f t="shared" si="9"/>
        <v>578</v>
      </c>
      <c r="P44" s="4">
        <f t="shared" si="10"/>
        <v>592</v>
      </c>
    </row>
    <row r="45" spans="1:16" ht="15" x14ac:dyDescent="0.2">
      <c r="A45" s="19">
        <v>41</v>
      </c>
      <c r="B45" s="19">
        <v>1</v>
      </c>
      <c r="C45" s="35" t="s">
        <v>58</v>
      </c>
      <c r="D45" s="25" t="s">
        <v>17</v>
      </c>
      <c r="E45" s="26">
        <v>10</v>
      </c>
      <c r="F45" s="27">
        <v>115.75</v>
      </c>
      <c r="G45" s="28">
        <v>118.47</v>
      </c>
      <c r="H45" s="28">
        <v>121.54</v>
      </c>
      <c r="I45" s="14">
        <f t="shared" si="3"/>
        <v>118.59</v>
      </c>
      <c r="J45" s="15">
        <f t="shared" si="4"/>
        <v>2.8967625607449001</v>
      </c>
      <c r="K45" s="16">
        <f t="shared" si="5"/>
        <v>2.4427388357979259E-2</v>
      </c>
      <c r="L45" s="17">
        <f t="shared" si="6"/>
        <v>1185.9000000000001</v>
      </c>
      <c r="M45" s="17">
        <f t="shared" si="7"/>
        <v>1157.5</v>
      </c>
      <c r="N45" s="4">
        <f t="shared" si="8"/>
        <v>1157.5</v>
      </c>
      <c r="O45" s="4">
        <f t="shared" si="9"/>
        <v>1184.7</v>
      </c>
      <c r="P45" s="4">
        <f t="shared" si="10"/>
        <v>1215.4000000000001</v>
      </c>
    </row>
    <row r="46" spans="1:16" ht="15" x14ac:dyDescent="0.25">
      <c r="A46" s="19">
        <v>42</v>
      </c>
      <c r="B46" s="19">
        <v>1</v>
      </c>
      <c r="C46" s="36" t="s">
        <v>59</v>
      </c>
      <c r="D46" s="25" t="s">
        <v>17</v>
      </c>
      <c r="E46" s="26">
        <v>1</v>
      </c>
      <c r="F46" s="27">
        <v>869.7</v>
      </c>
      <c r="G46" s="28">
        <v>890.14</v>
      </c>
      <c r="H46" s="28">
        <v>913.19</v>
      </c>
      <c r="I46" s="14">
        <f t="shared" si="3"/>
        <v>891.01</v>
      </c>
      <c r="J46" s="15">
        <f t="shared" si="4"/>
        <v>21.758049085338516</v>
      </c>
      <c r="K46" s="16">
        <f t="shared" si="5"/>
        <v>2.4419534107741232E-2</v>
      </c>
      <c r="L46" s="17">
        <f t="shared" si="6"/>
        <v>891.01</v>
      </c>
      <c r="M46" s="17">
        <f t="shared" si="7"/>
        <v>869.7</v>
      </c>
      <c r="N46" s="4">
        <f t="shared" si="8"/>
        <v>869.7</v>
      </c>
      <c r="O46" s="4">
        <f t="shared" si="9"/>
        <v>890.14</v>
      </c>
      <c r="P46" s="4">
        <f t="shared" si="10"/>
        <v>913.19</v>
      </c>
    </row>
    <row r="47" spans="1:16" s="13" customFormat="1" ht="16.5" customHeight="1" x14ac:dyDescent="0.2">
      <c r="A47" s="41" t="s">
        <v>7</v>
      </c>
      <c r="B47" s="42"/>
      <c r="C47" s="43"/>
      <c r="D47" s="42"/>
      <c r="E47" s="42"/>
      <c r="F47" s="42"/>
      <c r="G47" s="42"/>
      <c r="H47" s="42"/>
      <c r="I47" s="42"/>
      <c r="J47" s="42"/>
      <c r="K47" s="44"/>
      <c r="L47" s="21">
        <f>SUM(L5:L46)</f>
        <v>133525.19000000003</v>
      </c>
      <c r="M47" s="21">
        <f>SUM(M5:M46)</f>
        <v>130347.56</v>
      </c>
      <c r="N47" s="21">
        <f>SUM(N5:N46)</f>
        <v>130347.56</v>
      </c>
      <c r="O47" s="21">
        <f>SUM(O5:O46)</f>
        <v>133383.64000000004</v>
      </c>
      <c r="P47" s="21">
        <f>SUM(P5:P46)</f>
        <v>136871.80999999997</v>
      </c>
    </row>
    <row r="48" spans="1:16" x14ac:dyDescent="0.2">
      <c r="C48" s="32"/>
      <c r="D48" s="8"/>
      <c r="E48" s="9"/>
      <c r="F48" s="9"/>
      <c r="G48" s="9"/>
      <c r="H48" s="7"/>
    </row>
    <row r="49" spans="3:13" x14ac:dyDescent="0.2">
      <c r="C49" s="32"/>
      <c r="D49" s="8"/>
      <c r="E49" s="9"/>
      <c r="F49" s="9"/>
      <c r="G49" s="9"/>
      <c r="H49" s="7"/>
    </row>
    <row r="50" spans="3:13" x14ac:dyDescent="0.2">
      <c r="C50" s="32"/>
      <c r="D50" s="8"/>
      <c r="E50" s="9"/>
      <c r="F50" s="40"/>
      <c r="G50" s="40"/>
      <c r="H50" s="40"/>
      <c r="I50" s="29"/>
    </row>
    <row r="51" spans="3:13" x14ac:dyDescent="0.2">
      <c r="C51" s="32"/>
      <c r="D51" s="8"/>
      <c r="E51" s="9"/>
      <c r="F51" s="9"/>
      <c r="G51" s="9"/>
      <c r="H51" s="7"/>
      <c r="L51" s="20"/>
      <c r="M51" s="20"/>
    </row>
    <row r="52" spans="3:13" x14ac:dyDescent="0.2">
      <c r="C52" s="32"/>
      <c r="D52" s="8"/>
      <c r="E52" s="9"/>
      <c r="F52" s="9"/>
      <c r="G52" s="9"/>
      <c r="H52" s="10"/>
    </row>
    <row r="53" spans="3:13" x14ac:dyDescent="0.2">
      <c r="C53" s="32"/>
      <c r="D53" s="8"/>
      <c r="E53" s="9"/>
      <c r="F53" s="9"/>
      <c r="G53" s="9"/>
      <c r="H53" s="10"/>
    </row>
    <row r="54" spans="3:13" x14ac:dyDescent="0.2">
      <c r="C54" s="32"/>
      <c r="D54" s="8"/>
      <c r="E54" s="9"/>
      <c r="F54" s="9"/>
      <c r="G54" s="9"/>
      <c r="H54" s="10"/>
    </row>
    <row r="55" spans="3:13" x14ac:dyDescent="0.2">
      <c r="C55" s="32"/>
      <c r="D55" s="8"/>
      <c r="E55" s="9"/>
      <c r="F55" s="9"/>
      <c r="G55" s="9"/>
      <c r="H55" s="10"/>
    </row>
    <row r="56" spans="3:13" x14ac:dyDescent="0.2">
      <c r="C56" s="32"/>
      <c r="D56" s="8"/>
      <c r="E56" s="9"/>
      <c r="F56" s="9"/>
      <c r="G56" s="9"/>
      <c r="H56" s="7"/>
    </row>
    <row r="57" spans="3:13" x14ac:dyDescent="0.2">
      <c r="C57" s="32"/>
      <c r="D57" s="8"/>
      <c r="E57" s="9"/>
      <c r="F57" s="9"/>
      <c r="G57" s="9"/>
      <c r="H57" s="7"/>
    </row>
    <row r="58" spans="3:13" x14ac:dyDescent="0.2">
      <c r="C58" s="32"/>
      <c r="D58" s="8"/>
      <c r="E58" s="9"/>
      <c r="F58" s="9"/>
      <c r="G58" s="9"/>
      <c r="H58" s="7"/>
    </row>
    <row r="59" spans="3:13" x14ac:dyDescent="0.2">
      <c r="C59" s="32"/>
      <c r="D59" s="8"/>
      <c r="E59" s="9"/>
      <c r="F59" s="9"/>
      <c r="G59" s="9"/>
      <c r="H59" s="7"/>
    </row>
    <row r="60" spans="3:13" x14ac:dyDescent="0.2">
      <c r="C60" s="32"/>
      <c r="D60" s="8"/>
      <c r="E60" s="9"/>
      <c r="F60" s="9"/>
      <c r="G60" s="9"/>
      <c r="H60" s="7"/>
    </row>
    <row r="61" spans="3:13" x14ac:dyDescent="0.2">
      <c r="C61" s="32"/>
      <c r="D61" s="8"/>
      <c r="E61" s="9"/>
      <c r="F61" s="9"/>
      <c r="G61" s="9"/>
      <c r="H61" s="7"/>
    </row>
    <row r="62" spans="3:13" x14ac:dyDescent="0.2">
      <c r="C62" s="32"/>
      <c r="D62" s="8"/>
      <c r="E62" s="9"/>
      <c r="F62" s="9"/>
      <c r="G62" s="9"/>
      <c r="H62" s="7"/>
    </row>
    <row r="63" spans="3:13" x14ac:dyDescent="0.2">
      <c r="C63" s="32"/>
      <c r="D63" s="8"/>
      <c r="E63" s="9"/>
      <c r="F63" s="9"/>
      <c r="G63" s="9"/>
      <c r="H63" s="7"/>
    </row>
    <row r="64" spans="3:13" x14ac:dyDescent="0.2">
      <c r="C64" s="32"/>
      <c r="D64" s="8"/>
      <c r="E64" s="9"/>
      <c r="F64" s="9"/>
      <c r="G64" s="9"/>
      <c r="H64" s="7"/>
    </row>
    <row r="65" spans="3:8" x14ac:dyDescent="0.2">
      <c r="C65" s="32"/>
      <c r="D65" s="8"/>
      <c r="E65" s="9"/>
      <c r="F65" s="9"/>
      <c r="G65" s="9"/>
      <c r="H65" s="7"/>
    </row>
    <row r="66" spans="3:8" x14ac:dyDescent="0.2">
      <c r="C66" s="32"/>
      <c r="D66" s="8"/>
      <c r="E66" s="9"/>
      <c r="F66" s="9"/>
      <c r="G66" s="9"/>
      <c r="H66" s="7"/>
    </row>
    <row r="67" spans="3:8" x14ac:dyDescent="0.2">
      <c r="C67" s="32"/>
      <c r="D67" s="8"/>
      <c r="E67" s="9"/>
      <c r="F67" s="9"/>
      <c r="G67" s="9"/>
      <c r="H67" s="7"/>
    </row>
    <row r="68" spans="3:8" x14ac:dyDescent="0.2">
      <c r="C68" s="32"/>
      <c r="D68" s="8"/>
      <c r="E68" s="9"/>
      <c r="F68" s="9"/>
      <c r="G68" s="9"/>
      <c r="H68" s="7"/>
    </row>
    <row r="69" spans="3:8" x14ac:dyDescent="0.2">
      <c r="C69" s="32"/>
      <c r="D69" s="8"/>
      <c r="E69" s="9"/>
      <c r="F69" s="9"/>
      <c r="G69" s="9"/>
      <c r="H69" s="7"/>
    </row>
    <row r="70" spans="3:8" x14ac:dyDescent="0.2">
      <c r="C70" s="32"/>
      <c r="D70" s="8"/>
      <c r="E70" s="9"/>
      <c r="F70" s="9"/>
      <c r="G70" s="9"/>
      <c r="H70" s="7"/>
    </row>
    <row r="71" spans="3:8" x14ac:dyDescent="0.2">
      <c r="C71" s="32"/>
      <c r="D71" s="8"/>
      <c r="E71" s="9"/>
      <c r="F71" s="9"/>
      <c r="G71" s="9"/>
      <c r="H71" s="7"/>
    </row>
    <row r="72" spans="3:8" x14ac:dyDescent="0.2">
      <c r="C72" s="32"/>
      <c r="D72" s="8"/>
      <c r="E72" s="9"/>
      <c r="F72" s="9"/>
      <c r="G72" s="9"/>
      <c r="H72" s="7"/>
    </row>
    <row r="73" spans="3:8" x14ac:dyDescent="0.2">
      <c r="C73" s="32"/>
      <c r="D73" s="8"/>
      <c r="E73" s="9"/>
      <c r="F73" s="9"/>
      <c r="G73" s="9"/>
      <c r="H73" s="7"/>
    </row>
    <row r="74" spans="3:8" x14ac:dyDescent="0.2">
      <c r="C74" s="32"/>
      <c r="D74" s="8"/>
      <c r="E74" s="9"/>
      <c r="F74" s="9"/>
      <c r="G74" s="9"/>
      <c r="H74" s="7"/>
    </row>
    <row r="75" spans="3:8" x14ac:dyDescent="0.2">
      <c r="C75" s="32"/>
      <c r="D75" s="8"/>
      <c r="E75" s="9"/>
      <c r="F75" s="9"/>
      <c r="G75" s="9"/>
      <c r="H75" s="7"/>
    </row>
    <row r="76" spans="3:8" x14ac:dyDescent="0.2">
      <c r="C76" s="32"/>
      <c r="D76" s="8"/>
      <c r="E76" s="9"/>
      <c r="F76" s="9"/>
      <c r="G76" s="9"/>
      <c r="H76" s="7"/>
    </row>
    <row r="77" spans="3:8" x14ac:dyDescent="0.2">
      <c r="C77" s="32"/>
      <c r="D77" s="8"/>
      <c r="E77" s="9"/>
      <c r="F77" s="9"/>
      <c r="G77" s="9"/>
      <c r="H77" s="7"/>
    </row>
    <row r="78" spans="3:8" x14ac:dyDescent="0.2">
      <c r="C78" s="32"/>
      <c r="D78" s="8"/>
      <c r="E78" s="9"/>
      <c r="F78" s="9"/>
      <c r="G78" s="9"/>
      <c r="H78" s="7"/>
    </row>
    <row r="79" spans="3:8" x14ac:dyDescent="0.2">
      <c r="C79" s="32"/>
      <c r="D79" s="8"/>
      <c r="E79" s="9"/>
      <c r="F79" s="9"/>
      <c r="G79" s="9"/>
      <c r="H79" s="7"/>
    </row>
    <row r="80" spans="3:8" x14ac:dyDescent="0.2">
      <c r="C80" s="32"/>
      <c r="D80" s="8"/>
      <c r="E80" s="9"/>
      <c r="F80" s="9"/>
      <c r="G80" s="9"/>
      <c r="H80" s="7"/>
    </row>
    <row r="81" spans="3:8" x14ac:dyDescent="0.2">
      <c r="C81" s="32"/>
      <c r="D81" s="8"/>
      <c r="E81" s="9"/>
      <c r="F81" s="9"/>
      <c r="G81" s="9"/>
      <c r="H81" s="7"/>
    </row>
    <row r="82" spans="3:8" x14ac:dyDescent="0.2">
      <c r="C82" s="32"/>
      <c r="D82" s="8"/>
      <c r="E82" s="9"/>
      <c r="F82" s="9"/>
      <c r="G82" s="9"/>
      <c r="H82" s="7"/>
    </row>
    <row r="83" spans="3:8" x14ac:dyDescent="0.2">
      <c r="C83" s="32"/>
      <c r="D83" s="8"/>
      <c r="E83" s="9"/>
      <c r="F83" s="9"/>
      <c r="G83" s="9"/>
      <c r="H83" s="7"/>
    </row>
    <row r="84" spans="3:8" x14ac:dyDescent="0.2">
      <c r="C84" s="32"/>
      <c r="D84" s="8"/>
      <c r="E84" s="9"/>
      <c r="F84" s="9"/>
      <c r="G84" s="9"/>
      <c r="H84" s="7"/>
    </row>
    <row r="85" spans="3:8" x14ac:dyDescent="0.2">
      <c r="C85" s="32"/>
      <c r="D85" s="8"/>
      <c r="E85" s="9"/>
      <c r="F85" s="9"/>
      <c r="G85" s="9"/>
      <c r="H85" s="7"/>
    </row>
    <row r="86" spans="3:8" x14ac:dyDescent="0.2">
      <c r="C86" s="32"/>
      <c r="D86" s="8"/>
      <c r="E86" s="9"/>
      <c r="F86" s="9"/>
      <c r="G86" s="9"/>
      <c r="H86" s="7"/>
    </row>
    <row r="87" spans="3:8" x14ac:dyDescent="0.2">
      <c r="C87" s="32"/>
      <c r="D87" s="8"/>
      <c r="E87" s="9"/>
      <c r="F87" s="9"/>
      <c r="G87" s="9"/>
      <c r="H87" s="7"/>
    </row>
    <row r="88" spans="3:8" x14ac:dyDescent="0.2">
      <c r="C88" s="32"/>
      <c r="D88" s="8"/>
      <c r="E88" s="9"/>
      <c r="F88" s="9"/>
      <c r="G88" s="9"/>
      <c r="H88" s="7"/>
    </row>
    <row r="89" spans="3:8" x14ac:dyDescent="0.2">
      <c r="C89" s="32"/>
      <c r="D89" s="8"/>
      <c r="E89" s="9"/>
      <c r="F89" s="9"/>
      <c r="G89" s="9"/>
      <c r="H89" s="7"/>
    </row>
    <row r="90" spans="3:8" x14ac:dyDescent="0.2">
      <c r="C90" s="32"/>
      <c r="D90" s="7"/>
      <c r="E90" s="11"/>
      <c r="F90" s="7"/>
      <c r="G90" s="7"/>
      <c r="H90" s="7"/>
    </row>
    <row r="91" spans="3:8" x14ac:dyDescent="0.2">
      <c r="C91" s="32"/>
      <c r="D91" s="7"/>
      <c r="E91" s="11"/>
      <c r="F91" s="7"/>
      <c r="G91" s="7"/>
      <c r="H91" s="7"/>
    </row>
    <row r="92" spans="3:8" x14ac:dyDescent="0.2">
      <c r="C92" s="32"/>
      <c r="D92" s="7"/>
      <c r="E92" s="11"/>
      <c r="F92" s="7"/>
      <c r="G92" s="7"/>
      <c r="H92" s="7"/>
    </row>
    <row r="93" spans="3:8" x14ac:dyDescent="0.2">
      <c r="C93" s="32"/>
      <c r="D93" s="7"/>
      <c r="E93" s="11"/>
      <c r="F93" s="7"/>
      <c r="G93" s="7"/>
      <c r="H93" s="7"/>
    </row>
    <row r="94" spans="3:8" x14ac:dyDescent="0.2">
      <c r="C94" s="32"/>
      <c r="D94" s="7"/>
      <c r="E94" s="11"/>
      <c r="F94" s="7"/>
      <c r="G94" s="7"/>
      <c r="H94" s="7"/>
    </row>
    <row r="95" spans="3:8" x14ac:dyDescent="0.2">
      <c r="C95" s="32"/>
      <c r="D95" s="7"/>
      <c r="E95" s="11"/>
      <c r="F95" s="7"/>
      <c r="G95" s="7"/>
      <c r="H95" s="7"/>
    </row>
    <row r="96" spans="3:8" x14ac:dyDescent="0.2">
      <c r="C96" s="32"/>
      <c r="D96" s="7"/>
      <c r="E96" s="11"/>
      <c r="F96" s="7"/>
      <c r="G96" s="7"/>
      <c r="H96" s="7"/>
    </row>
    <row r="97" spans="8:8" x14ac:dyDescent="0.2">
      <c r="H97" s="7"/>
    </row>
    <row r="98" spans="8:8" x14ac:dyDescent="0.2">
      <c r="H98" s="7"/>
    </row>
    <row r="99" spans="8:8" x14ac:dyDescent="0.2">
      <c r="H99" s="7"/>
    </row>
    <row r="100" spans="8:8" x14ac:dyDescent="0.2">
      <c r="H100" s="7"/>
    </row>
    <row r="101" spans="8:8" x14ac:dyDescent="0.2">
      <c r="H101" s="7"/>
    </row>
    <row r="102" spans="8:8" x14ac:dyDescent="0.2">
      <c r="H102" s="7"/>
    </row>
    <row r="103" spans="8:8" x14ac:dyDescent="0.2">
      <c r="H103" s="7"/>
    </row>
    <row r="104" spans="8:8" x14ac:dyDescent="0.2">
      <c r="H104" s="7"/>
    </row>
    <row r="105" spans="8:8" x14ac:dyDescent="0.2">
      <c r="H105" s="7"/>
    </row>
    <row r="106" spans="8:8" x14ac:dyDescent="0.2">
      <c r="H106" s="7"/>
    </row>
    <row r="107" spans="8:8" x14ac:dyDescent="0.2">
      <c r="H107" s="7"/>
    </row>
    <row r="108" spans="8:8" x14ac:dyDescent="0.2">
      <c r="H108" s="7"/>
    </row>
    <row r="109" spans="8:8" x14ac:dyDescent="0.2">
      <c r="H109" s="7"/>
    </row>
    <row r="110" spans="8:8" x14ac:dyDescent="0.2">
      <c r="H110" s="7"/>
    </row>
    <row r="111" spans="8:8" x14ac:dyDescent="0.2">
      <c r="H111" s="7"/>
    </row>
    <row r="112" spans="8:8" x14ac:dyDescent="0.2">
      <c r="H112" s="7"/>
    </row>
    <row r="113" spans="8:8" x14ac:dyDescent="0.2">
      <c r="H113" s="7"/>
    </row>
    <row r="114" spans="8:8" x14ac:dyDescent="0.2">
      <c r="H114" s="7"/>
    </row>
    <row r="115" spans="8:8" x14ac:dyDescent="0.2">
      <c r="H115" s="7"/>
    </row>
    <row r="116" spans="8:8" x14ac:dyDescent="0.2">
      <c r="H116" s="7"/>
    </row>
    <row r="117" spans="8:8" x14ac:dyDescent="0.2">
      <c r="H117" s="7"/>
    </row>
    <row r="118" spans="8:8" x14ac:dyDescent="0.2">
      <c r="H118" s="7"/>
    </row>
    <row r="119" spans="8:8" x14ac:dyDescent="0.2">
      <c r="H119" s="7"/>
    </row>
    <row r="120" spans="8:8" x14ac:dyDescent="0.2">
      <c r="H120" s="7"/>
    </row>
    <row r="121" spans="8:8" x14ac:dyDescent="0.2">
      <c r="H121" s="7"/>
    </row>
    <row r="122" spans="8:8" x14ac:dyDescent="0.2">
      <c r="H122" s="7"/>
    </row>
    <row r="123" spans="8:8" x14ac:dyDescent="0.2">
      <c r="H123" s="7"/>
    </row>
    <row r="124" spans="8:8" x14ac:dyDescent="0.2">
      <c r="H124" s="7"/>
    </row>
    <row r="125" spans="8:8" x14ac:dyDescent="0.2">
      <c r="H125" s="7"/>
    </row>
    <row r="126" spans="8:8" x14ac:dyDescent="0.2">
      <c r="H126" s="7"/>
    </row>
    <row r="127" spans="8:8" x14ac:dyDescent="0.2">
      <c r="H127" s="7"/>
    </row>
  </sheetData>
  <autoFilter ref="A4:O46"/>
  <mergeCells count="10">
    <mergeCell ref="M3:M4"/>
    <mergeCell ref="A2:L2"/>
    <mergeCell ref="F50:H50"/>
    <mergeCell ref="A47:K47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2026-03-18T12:06:02Z</dcterms:modified>
</cp:coreProperties>
</file>