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10" i="1" l="1"/>
  <c r="N8" i="1"/>
  <c r="N9" i="1"/>
  <c r="M8" i="1" l="1"/>
  <c r="J8" i="1"/>
  <c r="K8" i="1" s="1"/>
  <c r="L8" i="1" s="1"/>
  <c r="M9" i="1" l="1"/>
  <c r="J9" i="1"/>
  <c r="K9" i="1" s="1"/>
  <c r="L9" i="1" s="1"/>
</calcChain>
</file>

<file path=xl/sharedStrings.xml><?xml version="1.0" encoding="utf-8"?>
<sst xmlns="http://schemas.openxmlformats.org/spreadsheetml/2006/main" count="28" uniqueCount="27">
  <si>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</si>
  <si>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</si>
  <si>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</si>
  <si>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</si>
  <si>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</si>
  <si>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</si>
  <si>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</si>
  <si>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</si>
  <si>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</si>
  <si>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</si>
  <si>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</si>
  <si>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</si>
  <si>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</si>
  <si>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</si>
  <si>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</si>
  <si>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</si>
  <si>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</si>
  <si>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</si>
  <si>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 xml:space="preserve">Ценовое предложение исх.№  от 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</si>
  <si>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</si>
  <si>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шт</t>
  </si>
  <si>
    <t xml:space="preserve">Ценовое предложение 2 вх № 587-з от 03.07.2026
</t>
  </si>
  <si>
    <t xml:space="preserve">Ценовое предложение 3 вх № 588-з от 03.07.2026
</t>
  </si>
  <si>
    <t>Огнетушитель углекислотный ОУ-3 ВСЕ</t>
  </si>
  <si>
    <t>Кронштейн для огнетушителя ОУ-3 ВСЕ</t>
  </si>
  <si>
    <t>Обоснование начальной (максимальной) цены Контракта на поставку огнетушителей в комплекте с кронштейнами</t>
  </si>
  <si>
    <t xml:space="preserve">Ценовое предложение 1 вх № 646-з от 21.07.2026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</si>
</sst>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tabSelected="1" workbookViewId="0">
      <selection activeCell="M11" sqref="M11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3" customWidth="1"/>
    <col min="7" max="7" width="20.140625" style="3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x14ac:dyDescent="0.25">
      <c r="A2" s="21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14.45" customHeight="1" x14ac:dyDescent="0.25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3"/>
      <c r="L3" s="23"/>
      <c r="M3" s="23"/>
      <c r="N3" s="23"/>
    </row>
    <row r="4" spans="1:15" ht="72.75" customHeight="1" x14ac:dyDescent="0.25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5" t="s">
        <v>13</v>
      </c>
      <c r="L4" s="25"/>
      <c r="M4" s="25"/>
      <c r="N4" s="25"/>
    </row>
    <row r="5" spans="1:15" ht="15.6" customHeight="1" x14ac:dyDescent="0.25">
      <c r="A5" s="30" t="s">
        <v>17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5" ht="62.45" customHeight="1" x14ac:dyDescent="0.25">
      <c r="A6" s="31" t="s">
        <v>1</v>
      </c>
      <c r="B6" s="32" t="s">
        <v>16</v>
      </c>
      <c r="C6" s="33" t="s">
        <v>2</v>
      </c>
      <c r="D6" s="32" t="s">
        <v>3</v>
      </c>
      <c r="E6" s="34" t="s">
        <v>4</v>
      </c>
      <c r="F6" s="34"/>
      <c r="G6" s="34"/>
      <c r="H6" s="34"/>
      <c r="I6" s="34"/>
      <c r="J6" s="35" t="s">
        <v>5</v>
      </c>
      <c r="K6" s="35"/>
      <c r="L6" s="35"/>
      <c r="M6" s="34" t="s">
        <v>6</v>
      </c>
      <c r="N6" s="34"/>
    </row>
    <row r="7" spans="1:15" ht="154.5" customHeight="1" x14ac:dyDescent="0.25">
      <c r="A7" s="31"/>
      <c r="B7" s="32"/>
      <c r="C7" s="33"/>
      <c r="D7" s="32"/>
      <c r="E7" s="5" t="s">
        <v>26</v>
      </c>
      <c r="F7" s="5" t="s">
        <v>21</v>
      </c>
      <c r="G7" s="5" t="s">
        <v>22</v>
      </c>
      <c r="H7" s="6" t="s">
        <v>18</v>
      </c>
      <c r="I7" s="6" t="s">
        <v>7</v>
      </c>
      <c r="J7" s="7" t="s">
        <v>8</v>
      </c>
      <c r="K7" s="6" t="s">
        <v>9</v>
      </c>
      <c r="L7" s="6" t="s">
        <v>19</v>
      </c>
      <c r="M7" s="8" t="s">
        <v>10</v>
      </c>
      <c r="N7" s="7" t="s">
        <v>14</v>
      </c>
    </row>
    <row r="8" spans="1:15" ht="36" customHeight="1" x14ac:dyDescent="0.25">
      <c r="A8" s="16">
        <v>1</v>
      </c>
      <c r="B8" s="15" t="s">
        <v>23</v>
      </c>
      <c r="C8" s="18" t="s">
        <v>20</v>
      </c>
      <c r="D8" s="17">
        <v>2</v>
      </c>
      <c r="E8" s="5">
        <v>2197.69</v>
      </c>
      <c r="F8" s="5">
        <v>1912</v>
      </c>
      <c r="G8" s="5">
        <v>2367</v>
      </c>
      <c r="H8" s="17"/>
      <c r="I8" s="17"/>
      <c r="J8" s="19">
        <f t="shared" ref="J8" si="0">AVERAGE(E8:G8)</f>
        <v>2158.896666666667</v>
      </c>
      <c r="K8" s="19">
        <f t="shared" ref="K8" si="1">SQRT(((SUM((POWER(G8-J8,2)),(POWER(F8-J8,2)),(POWER(E8-J8,2)),)/(COLUMNS(E8:G8)-1))))</f>
        <v>229.96726296004249</v>
      </c>
      <c r="L8" s="19">
        <f>K8/J8*100</f>
        <v>10.65207364996823</v>
      </c>
      <c r="M8" s="9">
        <f t="shared" ref="M8" si="2">N8*D8</f>
        <v>3824</v>
      </c>
      <c r="N8" s="9">
        <f t="shared" ref="N8" si="3">MIN(E8,F8,G8)</f>
        <v>1912</v>
      </c>
      <c r="O8" s="4"/>
    </row>
    <row r="9" spans="1:15" ht="36" customHeight="1" x14ac:dyDescent="0.25">
      <c r="A9" s="11">
        <v>2</v>
      </c>
      <c r="B9" s="15" t="s">
        <v>24</v>
      </c>
      <c r="C9" s="13" t="s">
        <v>20</v>
      </c>
      <c r="D9" s="12">
        <v>2</v>
      </c>
      <c r="E9" s="5">
        <v>289</v>
      </c>
      <c r="F9" s="5">
        <v>620</v>
      </c>
      <c r="G9" s="5">
        <v>257</v>
      </c>
      <c r="H9" s="12"/>
      <c r="I9" s="12"/>
      <c r="J9" s="14">
        <f t="shared" ref="J9" si="4">AVERAGE(E9:G9)</f>
        <v>388.66666666666669</v>
      </c>
      <c r="K9" s="14">
        <f t="shared" ref="K9" si="5">SQRT(((SUM((POWER(G9-J9,2)),(POWER(F9-J9,2)),(POWER(E9-J9,2)),)/(COLUMNS(E9:G9)-1))))</f>
        <v>200.97843997138932</v>
      </c>
      <c r="L9" s="19">
        <f>K9/J9*100</f>
        <v>51.709718689036698</v>
      </c>
      <c r="M9" s="9">
        <f t="shared" ref="M9" si="6">N9*D9</f>
        <v>514</v>
      </c>
      <c r="N9" s="9">
        <f t="shared" ref="N9" si="7">MIN(E9,F9,G9)</f>
        <v>257</v>
      </c>
      <c r="O9" s="4"/>
    </row>
    <row r="10" spans="1:15" x14ac:dyDescent="0.25">
      <c r="A10" s="26" t="s">
        <v>11</v>
      </c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10">
        <f>SUM(M8:M9)</f>
        <v>4338</v>
      </c>
      <c r="N10" s="9"/>
      <c r="O10" s="4"/>
    </row>
  </sheetData>
  <mergeCells count="15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2026-07-23T06:18:39Z</dcterms:modified>
</cp:coreProperties>
</file>