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Бумага А4 для КЦПИТ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F19" i="1" l="1"/>
  <c r="H19" i="1"/>
  <c r="J19" i="1"/>
  <c r="L19" i="1"/>
  <c r="N19" i="1"/>
  <c r="R19" i="1"/>
  <c r="M20" i="1" l="1"/>
  <c r="K20" i="1"/>
  <c r="E20" i="1" l="1"/>
  <c r="I20" i="1"/>
  <c r="G20" i="1"/>
  <c r="Q20" i="1" l="1"/>
  <c r="H23" i="1" l="1"/>
</calcChain>
</file>

<file path=xl/sharedStrings.xml><?xml version="1.0" encoding="utf-8"?>
<sst xmlns="http://schemas.openxmlformats.org/spreadsheetml/2006/main" count="47" uniqueCount="45">
  <si>
    <t>№</t>
  </si>
  <si>
    <t>Наименование</t>
  </si>
  <si>
    <t>Средняя цена за единицу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</si>
  <si>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</si>
  <si>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</si>
  <si>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</si>
  <si>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</si>
  <si>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</si>
  <si>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</si>
  <si>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Сумма средняя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</si>
  <si>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</si>
  <si>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</si>
  <si>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</si>
  <si>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</si>
  <si>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</si>
  <si>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</si>
  <si>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</si>
  <si>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</si>
  <si>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</si>
  <si>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</si>
  <si>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</si>
  <si>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</si>
  <si>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</si>
  <si>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</si>
  <si>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</si>
  <si>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</si>
  <si>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</si>
  <si>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Средняя цена (НМЦК)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</si>
  <si>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</si>
  <si>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</si>
  <si>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</si>
  <si>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</si>
  <si>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</si>
  <si>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</si>
  <si>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</si>
  <si>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пач</t>
  </si>
  <si>
    <t>17.12.14.110</t>
  </si>
  <si>
    <t>Поставка бумаги для офисной техники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</si>
  <si>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Письма-запросы были направлены потенциальным поставщикам, из которых 3 (три) предоставили коммерческие предложения о стоимости товара. </t>
  </si>
  <si>
    <t>-00000004</t>
  </si>
  <si>
    <t>Срок действия Контракта</t>
  </si>
  <si>
    <r>
      <t>Бумага для офисной техники (размер А4, класс С, белая, плотность 80 г/м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</si>
  <si>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до 31.12.2026</t>
  </si>
  <si>
    <t>г. Ярославль, ул.Первомайская, д. 2а</t>
  </si>
  <si>
    <t>интернет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</si>
</sst>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49" fontId="1" fillId="0" borderId="13" xfId="0" applyNumberFormat="1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6" fillId="0" borderId="0" xfId="0" applyFont="1" applyFill="1" applyBorder="1" applyAlignment="1">
      <alignment horizontal="center"/>
    </xf>
    <xf numFmtId="4" fontId="9" fillId="0" borderId="0" xfId="0" applyNumberFormat="1" applyFont="1"/>
    <xf numFmtId="4" fontId="6" fillId="0" borderId="4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2" fontId="1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4" fontId="4" fillId="0" borderId="14" xfId="0" applyNumberFormat="1" applyFont="1" applyFill="1" applyBorder="1" applyAlignment="1">
      <alignment horizontal="right"/>
    </xf>
    <xf numFmtId="4" fontId="4" fillId="0" borderId="15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4" fillId="0" borderId="16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Таблица2[[#This Row],[Кол- во]]*Таблица2[[#This Row],[Цена 1]]</calculatedColumnFormula>
    </tableColumn>
    <tableColumn id="5" name="Цена 2" dataDxfId="11"/>
    <tableColumn id="6" name="На сумму 2" dataDxfId="10">
      <calculatedColumnFormula>Таблица2[[#This Row],[Кол- во]]*Таблица2[[#This Row],[Цена 2]]</calculatedColumnFormula>
    </tableColumn>
    <tableColumn id="7" name="Цена 3" dataDxfId="9"/>
    <tableColumn id="8" name="На сумму 3" dataDxfId="8">
      <calculatedColumnFormula>Таблица2[[#This Row],[Кол- во]]*Таблица2[[#This Row],[Цена 3]]</calculatedColumnFormula>
    </tableColumn>
    <tableColumn id="9" name="Цена 4" dataDxfId="7"/>
    <tableColumn id="10" name="На сумму 4" dataDxfId="6">
      <calculatedColumnFormula>Таблица2[[#This Row],[Цена 4]]*Таблица2[[#This Row],[Кол- во]]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Средняя цена за единицу" dataDxfId="1">
      <calculatedColumnFormula>MIN(Таблица2[[#This Row],[Цена 1]],Таблица2[[#This Row],[Цена 2]],Таблица2[[#This Row],[Цена 3]],Таблица2[[#This Row],[Цена 4]],Таблица2[[#This Row],[Цена 5]])</calculatedColumnFormula>
    </tableColumn>
    <tableColumn id="14" name="Сумма средняя" dataDxfId="0">
      <calculatedColumnFormula>Таблица2[[#This Row],[Кол- во]]*Таблица2[[#This Row],[Средняя цена за единицу]]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B19" sqref="B19"/>
    </sheetView>
  </sheetViews>
  <sheetFormatPr defaultRowHeight="15" x14ac:dyDescent="0.25"/>
  <cols>
    <col min="1" max="1" width="4" style="1" customWidth="1"/>
    <col min="2" max="2" width="49.42578125" style="1" customWidth="1"/>
    <col min="3" max="3" width="10.85546875" style="1" customWidth="1"/>
    <col min="4" max="4" width="10" style="1" customWidth="1"/>
    <col min="5" max="5" width="8.42578125" style="1" customWidth="1"/>
    <col min="6" max="6" width="10" style="1" customWidth="1"/>
    <col min="7" max="7" width="8.85546875" style="1" customWidth="1"/>
    <col min="8" max="8" width="11" style="1" customWidth="1"/>
    <col min="9" max="9" width="7.5703125" style="1" customWidth="1"/>
    <col min="10" max="10" width="10.7109375" style="1" customWidth="1"/>
    <col min="11" max="11" width="8.7109375" style="1" customWidth="1"/>
    <col min="12" max="12" width="9.42578125" style="1" customWidth="1"/>
    <col min="13" max="13" width="9.28515625" style="1" customWidth="1"/>
    <col min="14" max="14" width="10" style="1" customWidth="1"/>
    <col min="15" max="15" width="9.140625" style="1" customWidth="1"/>
    <col min="16" max="16" width="6.85546875" style="1" customWidth="1"/>
    <col min="17" max="17" width="10.42578125" style="1" customWidth="1"/>
    <col min="18" max="18" width="10.140625" style="1" customWidth="1"/>
    <col min="19" max="19" width="5.7109375" style="1" customWidth="1"/>
    <col min="20" max="16384" width="9.140625" style="1"/>
  </cols>
  <sheetData>
    <row r="1" spans="1: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x14ac:dyDescent="0.25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ht="29.25" customHeight="1" x14ac:dyDescent="0.25">
      <c r="A5" s="48" t="s">
        <v>33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x14ac:dyDescent="0.25">
      <c r="A6" s="33" t="s">
        <v>32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30.75" customHeight="1" x14ac:dyDescent="0.25">
      <c r="A7" s="48" t="s">
        <v>34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8" ht="31.5" customHeight="1" x14ac:dyDescent="0.25">
      <c r="A8" s="49" t="s">
        <v>38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10" spans="1:18" ht="15.75" x14ac:dyDescent="0.25">
      <c r="A10" s="54" t="s">
        <v>15</v>
      </c>
      <c r="B10" s="54"/>
      <c r="C10" s="39" t="s">
        <v>37</v>
      </c>
      <c r="D10" s="39"/>
      <c r="E10" s="39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18" ht="15.75" x14ac:dyDescent="0.25">
      <c r="A11" s="54" t="s">
        <v>40</v>
      </c>
      <c r="B11" s="54"/>
      <c r="C11" s="41" t="s">
        <v>42</v>
      </c>
      <c r="D11" s="41"/>
      <c r="E11" s="41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8" ht="15.75" x14ac:dyDescent="0.25">
      <c r="A12" s="54" t="s">
        <v>16</v>
      </c>
      <c r="B12" s="54"/>
      <c r="C12" s="43" t="s">
        <v>43</v>
      </c>
      <c r="D12" s="43"/>
      <c r="E12" s="43"/>
      <c r="F12" s="43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</row>
    <row r="13" spans="1:18" ht="15.75" x14ac:dyDescent="0.25">
      <c r="A13" s="54" t="s">
        <v>17</v>
      </c>
      <c r="B13" s="54"/>
      <c r="C13" s="45" t="s">
        <v>18</v>
      </c>
      <c r="D13" s="45"/>
      <c r="E13" s="45"/>
      <c r="F13" s="45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x14ac:dyDescent="0.25">
      <c r="A14" s="55" t="s">
        <v>19</v>
      </c>
      <c r="B14" s="55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4" t="s">
        <v>6</v>
      </c>
      <c r="F16" s="35"/>
      <c r="G16" s="34" t="s">
        <v>7</v>
      </c>
      <c r="H16" s="47"/>
      <c r="I16" s="34" t="s">
        <v>8</v>
      </c>
      <c r="J16" s="47"/>
      <c r="K16" s="34" t="s">
        <v>10</v>
      </c>
      <c r="L16" s="47"/>
      <c r="M16" s="34" t="s">
        <v>11</v>
      </c>
      <c r="N16" s="47"/>
      <c r="O16" s="5"/>
      <c r="P16" s="5"/>
      <c r="Q16" s="5"/>
      <c r="R16" s="5"/>
    </row>
    <row r="17" spans="1:19" ht="26.25" customHeight="1" x14ac:dyDescent="0.25">
      <c r="A17" s="2"/>
      <c r="B17" s="3"/>
      <c r="C17" s="6"/>
      <c r="D17" s="6"/>
      <c r="E17" s="52" t="s">
        <v>44</v>
      </c>
      <c r="F17" s="53"/>
      <c r="G17" s="52" t="s">
        <v>44</v>
      </c>
      <c r="H17" s="53"/>
      <c r="I17" s="52" t="s">
        <v>44</v>
      </c>
      <c r="J17" s="53"/>
      <c r="K17" s="52"/>
      <c r="L17" s="53"/>
      <c r="M17" s="52"/>
      <c r="N17" s="53"/>
      <c r="O17" s="3"/>
      <c r="P17" s="3"/>
      <c r="Q17" s="2"/>
      <c r="R17" s="2"/>
    </row>
    <row r="18" spans="1:19" ht="51" customHeight="1" x14ac:dyDescent="0.25">
      <c r="A18" s="7" t="s">
        <v>0</v>
      </c>
      <c r="B18" s="8" t="s">
        <v>1</v>
      </c>
      <c r="C18" s="9" t="s">
        <v>4</v>
      </c>
      <c r="D18" s="10" t="s">
        <v>5</v>
      </c>
      <c r="E18" s="11" t="s">
        <v>21</v>
      </c>
      <c r="F18" s="12" t="s">
        <v>31</v>
      </c>
      <c r="G18" s="11" t="s">
        <v>22</v>
      </c>
      <c r="H18" s="12" t="s">
        <v>23</v>
      </c>
      <c r="I18" s="11" t="s">
        <v>30</v>
      </c>
      <c r="J18" s="12" t="s">
        <v>28</v>
      </c>
      <c r="K18" s="11" t="s">
        <v>29</v>
      </c>
      <c r="L18" s="12" t="s">
        <v>24</v>
      </c>
      <c r="M18" s="11" t="s">
        <v>25</v>
      </c>
      <c r="N18" s="12" t="s">
        <v>26</v>
      </c>
      <c r="O18" s="7" t="s">
        <v>20</v>
      </c>
      <c r="P18" s="9" t="s">
        <v>3</v>
      </c>
      <c r="Q18" s="9" t="s">
        <v>2</v>
      </c>
      <c r="R18" s="10" t="s">
        <v>9</v>
      </c>
    </row>
    <row r="19" spans="1:19" ht="31.5" customHeight="1" thickBot="1" x14ac:dyDescent="0.3">
      <c r="A19" s="23">
        <v>1</v>
      </c>
      <c r="B19" s="16" t="s">
        <v>41</v>
      </c>
      <c r="C19" s="17" t="s">
        <v>36</v>
      </c>
      <c r="D19" s="18" t="s">
        <v>39</v>
      </c>
      <c r="E19" s="27">
        <v>333</v>
      </c>
      <c r="F19" s="19">
        <f>Таблица2[[#This Row],[Кол- во]]*Таблица2[[#This Row],[Цена 1]]</f>
        <v>4995</v>
      </c>
      <c r="G19" s="21">
        <v>359</v>
      </c>
      <c r="H19" s="19">
        <f>Таблица2[[#This Row],[Кол- во]]*Таблица2[[#This Row],[Цена 2]]</f>
        <v>5385</v>
      </c>
      <c r="I19" s="21">
        <v>364</v>
      </c>
      <c r="J19" s="19">
        <f>Таблица2[[#This Row],[Кол- во]]*Таблица2[[#This Row],[Цена 3]]</f>
        <v>5460</v>
      </c>
      <c r="K19" s="21"/>
      <c r="L19" s="19">
        <f>Таблица2[[#This Row],[Цена 4]]*Таблица2[[#This Row],[Кол- во]]</f>
        <v>0</v>
      </c>
      <c r="M19" s="21"/>
      <c r="N19" s="19">
        <f>Таблица2[[#This Row],[Цена 5]]*Таблица2[[#This Row],[Кол- во]]</f>
        <v>0</v>
      </c>
      <c r="O19" s="20" t="s">
        <v>35</v>
      </c>
      <c r="P19" s="22">
        <v>15</v>
      </c>
      <c r="Q19" s="28">
        <f>MIN(Таблица2[[#This Row],[Цена 1]],Таблица2[[#This Row],[Цена 2]],Таблица2[[#This Row],[Цена 3]],Таблица2[[#This Row],[Цена 4]],Таблица2[[#This Row],[Цена 5]])</f>
        <v>333</v>
      </c>
      <c r="R19" s="29">
        <f>Таблица2[[#This Row],[Кол- во]]*Таблица2[[#This Row],[Средняя цена за единицу]]</f>
        <v>4995</v>
      </c>
    </row>
    <row r="20" spans="1:19" ht="15.75" thickBot="1" x14ac:dyDescent="0.3">
      <c r="A20" s="6"/>
      <c r="B20" s="13" t="s">
        <v>12</v>
      </c>
      <c r="C20" s="5"/>
      <c r="D20" s="14"/>
      <c r="E20" s="50">
        <f>SUM(Таблица2[На сумму 1])</f>
        <v>4995</v>
      </c>
      <c r="F20" s="51"/>
      <c r="G20" s="50">
        <f>SUM(Таблица2[На сумму 2])</f>
        <v>5385</v>
      </c>
      <c r="H20" s="51"/>
      <c r="I20" s="50">
        <f>SUM(Таблица2[На сумму 3])</f>
        <v>5460</v>
      </c>
      <c r="J20" s="51"/>
      <c r="K20" s="50" t="str">
        <f>IF(SUM(Таблица2[На сумму 4])=0,"",SUM(Таблица2[На сумму 4]))</f>
        <v/>
      </c>
      <c r="L20" s="51"/>
      <c r="M20" s="50" t="str">
        <f>IF(SUM(Таблица2[На сумму 5])=0,"",SUM(Таблица2[На сумму 5]))</f>
        <v/>
      </c>
      <c r="N20" s="51"/>
      <c r="O20" s="5"/>
      <c r="P20" s="25"/>
      <c r="Q20" s="56">
        <f>SUBTOTAL(109,Таблица2[Сумма средняя])</f>
        <v>4995</v>
      </c>
      <c r="R20" s="57"/>
    </row>
    <row r="21" spans="1:19" ht="15" customHeight="1" x14ac:dyDescent="0.25"/>
    <row r="23" spans="1:19" x14ac:dyDescent="0.25">
      <c r="C23" s="58" t="s">
        <v>27</v>
      </c>
      <c r="D23" s="59"/>
      <c r="E23" s="59"/>
      <c r="F23" s="59"/>
      <c r="G23" s="60"/>
      <c r="H23" s="61">
        <f>Q20</f>
        <v>4995</v>
      </c>
      <c r="I23" s="61"/>
      <c r="J23" s="61"/>
      <c r="L23" s="26"/>
      <c r="R23" s="15"/>
    </row>
    <row r="25" spans="1:19" x14ac:dyDescent="0.25">
      <c r="N25" s="24"/>
      <c r="Q25" s="15"/>
    </row>
    <row r="26" spans="1:19" x14ac:dyDescent="0.25">
      <c r="N26" s="24"/>
      <c r="Q26" s="15"/>
    </row>
    <row r="27" spans="1:19" x14ac:dyDescent="0.25">
      <c r="N27" s="24"/>
      <c r="Q27" s="15"/>
    </row>
    <row r="28" spans="1:19" x14ac:dyDescent="0.25">
      <c r="Q28" s="15"/>
    </row>
    <row r="29" spans="1:19" x14ac:dyDescent="0.25">
      <c r="I29" s="24"/>
      <c r="Q29" s="15"/>
      <c r="S29" s="15"/>
    </row>
  </sheetData>
  <mergeCells count="35">
    <mergeCell ref="Q20:R20"/>
    <mergeCell ref="M17:N17"/>
    <mergeCell ref="C23:G23"/>
    <mergeCell ref="H23:J23"/>
    <mergeCell ref="I17:J17"/>
    <mergeCell ref="K17:L17"/>
    <mergeCell ref="A10:B10"/>
    <mergeCell ref="A11:B11"/>
    <mergeCell ref="A12:B12"/>
    <mergeCell ref="A13:B13"/>
    <mergeCell ref="A14:B14"/>
    <mergeCell ref="M16:N16"/>
    <mergeCell ref="E20:F20"/>
    <mergeCell ref="G20:H20"/>
    <mergeCell ref="I20:J20"/>
    <mergeCell ref="K20:L20"/>
    <mergeCell ref="M20:N20"/>
    <mergeCell ref="E17:F17"/>
    <mergeCell ref="G17:H17"/>
    <mergeCell ref="A1:R1"/>
    <mergeCell ref="A3:R3"/>
    <mergeCell ref="A4:R4"/>
    <mergeCell ref="A6:R6"/>
    <mergeCell ref="E16:F16"/>
    <mergeCell ref="C14:R14"/>
    <mergeCell ref="C10:R10"/>
    <mergeCell ref="C11:R11"/>
    <mergeCell ref="C12:R12"/>
    <mergeCell ref="C13:R13"/>
    <mergeCell ref="G16:H16"/>
    <mergeCell ref="I16:J16"/>
    <mergeCell ref="K16:L16"/>
    <mergeCell ref="A5:R5"/>
    <mergeCell ref="A8:R8"/>
    <mergeCell ref="A7:R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2026-08-14T08:33:36Z</dcterms:modified>
</cp:coreProperties>
</file>