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845" yWindow="945" windowWidth="14445" windowHeight="12795" tabRatio="815"/>
  </bookViews>
  <sheets>
    <sheet name="Лот 3 УИС" sheetId="19" r:id="rId1"/>
  </sheets>
  <calcPr calcId="145621" refMode="R1C1"/>
</workbook>
</file>

<file path=xl/calcChain.xml><?xml version="1.0" encoding="utf-8"?>
<calcChain xmlns="http://schemas.openxmlformats.org/spreadsheetml/2006/main">
  <c r="M6" i="19" l="1"/>
  <c r="M7" i="19" l="1"/>
  <c r="I7" i="19"/>
  <c r="H7" i="19"/>
  <c r="G7" i="19"/>
  <c r="I6" i="19"/>
  <c r="H6" i="19"/>
  <c r="G6" i="19"/>
  <c r="M8" i="19" l="1"/>
</calcChain>
</file>

<file path=xl/sharedStrings.xml><?xml version="1.0" encoding="utf-8"?>
<sst xmlns="http://schemas.openxmlformats.org/spreadsheetml/2006/main" count="23" uniqueCount="22">
  <si>
    <t>№ п/п</t>
  </si>
  <si>
    <t>Наименование</t>
  </si>
  <si>
    <t xml:space="preserve">Среднее квадратичное отклонение </t>
  </si>
  <si>
    <t>Коэффициент вариации (д.б. &lt; 33%)</t>
  </si>
  <si>
    <t>Ед.изм.</t>
  </si>
  <si>
    <t>ОКПД2,                                                    КТРУ</t>
  </si>
  <si>
    <t>Источник ценовой информации</t>
  </si>
  <si>
    <t>Начальная (максимальная) цена контракта, руб.</t>
  </si>
  <si>
    <t xml:space="preserve">Кол-во </t>
  </si>
  <si>
    <t>КП 1</t>
  </si>
  <si>
    <t>штука</t>
  </si>
  <si>
    <t>Начальная цена единицы товара (среднее
значение цены)</t>
  </si>
  <si>
    <t>Значение цены указанное в источнике</t>
  </si>
  <si>
    <t>КП 2</t>
  </si>
  <si>
    <t xml:space="preserve">Цена за 1 ед.,
используемая для расчета максимальной
цены контракта </t>
  </si>
  <si>
    <t xml:space="preserve">Используемый метод определения НМЦК:  Метод сопоставимых рыночных цен (анализа рынка) в соответствии со статьей 22 Закона о контрактной системе без учета особенностей, установленных пп. в) п. 7 постановления Правительства РФ от 23.12.2024 N 1875, на основании абзаца 5 подпункта г)  п. 7 постановления Правительства РФ от 23.12.2024 N 1875.                                                                                                                                                                                                                                                    
</t>
  </si>
  <si>
    <t>КП 3</t>
  </si>
  <si>
    <t>25.99.12.112-00000020</t>
  </si>
  <si>
    <t>Изделия бытовые из нержавеющей стали (губка для посуды)</t>
  </si>
  <si>
    <t>16.29.14.191-00000008</t>
  </si>
  <si>
    <t>Изделия хозяйственного назначения деревянные (швабра)</t>
  </si>
  <si>
    <t xml:space="preserve">Лот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</si>
</sst>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&quot;р.&quot;_-;\-* #,##0.00&quot;р.&quot;_-;_-* \-??&quot;р.&quot;_-;_-@_-"/>
    <numFmt numFmtId="166" formatCode="_-* #,##0.00_р_._-;\-* #,##0.00_р_._-;_-* \-??_р_._-;_-@_-"/>
    <numFmt numFmtId="167" formatCode="_(* #,##0.00_);_(* \(#,##0.00\);_(* \-??_);_(@_)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u/>
      <sz val="9.35"/>
      <color indexed="12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7">
    <xf numFmtId="0" fontId="0" fillId="0" borderId="0"/>
    <xf numFmtId="0" fontId="1" fillId="0" borderId="0" applyBorder="0" applyProtection="0"/>
    <xf numFmtId="0" fontId="6" fillId="0" borderId="0" applyNumberFormat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0" fontId="5" fillId="0" borderId="0"/>
    <xf numFmtId="164" fontId="3" fillId="0" borderId="0" applyFont="0" applyFill="0" applyBorder="0" applyAlignment="0" applyProtection="0"/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7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0" fontId="5" fillId="0" borderId="0"/>
    <xf numFmtId="0" fontId="15" fillId="0" borderId="0"/>
  </cellStyleXfs>
  <cellXfs count="26">
    <xf numFmtId="0" fontId="0" fillId="0" borderId="0" xfId="0"/>
    <xf numFmtId="2" fontId="9" fillId="0" borderId="2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14" fillId="0" borderId="2" xfId="1" applyFont="1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/>
    <xf numFmtId="0" fontId="2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2" fontId="2" fillId="0" borderId="2" xfId="1" applyNumberFormat="1" applyFont="1" applyFill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top" wrapText="1"/>
    </xf>
    <xf numFmtId="0" fontId="16" fillId="0" borderId="2" xfId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/>
    </xf>
    <xf numFmtId="0" fontId="9" fillId="0" borderId="2" xfId="1" applyFont="1" applyBorder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8" fillId="0" borderId="0" xfId="1" applyFont="1" applyAlignment="1">
      <alignment horizontal="left" vertical="top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3" fillId="2" borderId="5" xfId="65" applyFont="1" applyFill="1" applyBorder="1" applyAlignment="1">
      <alignment horizontal="center" vertical="center" wrapText="1"/>
    </xf>
    <xf numFmtId="0" fontId="13" fillId="2" borderId="7" xfId="65" applyFont="1" applyFill="1" applyBorder="1" applyAlignment="1">
      <alignment horizontal="center" vertical="center" wrapText="1"/>
    </xf>
    <xf numFmtId="0" fontId="13" fillId="2" borderId="1" xfId="65" applyFont="1" applyFill="1" applyBorder="1" applyAlignment="1">
      <alignment horizontal="center" vertical="center" wrapText="1"/>
    </xf>
    <xf numFmtId="0" fontId="13" fillId="2" borderId="3" xfId="65" applyFont="1" applyFill="1" applyBorder="1" applyAlignment="1">
      <alignment horizontal="center" vertical="center" wrapText="1"/>
    </xf>
  </cellXfs>
  <cellStyles count="67">
    <cellStyle name="Excel Built-in Normal" xfId="1"/>
    <cellStyle name="Гиперссылка 2" xfId="2"/>
    <cellStyle name="Денежный 2" xfId="3"/>
    <cellStyle name="Обычный" xfId="0" builtinId="0"/>
    <cellStyle name="Обычный 2" xfId="4"/>
    <cellStyle name="Обычный 2 10" xfId="5"/>
    <cellStyle name="Обычный 2 11" xfId="6"/>
    <cellStyle name="Обычный 2 2" xfId="7"/>
    <cellStyle name="Обычный 2 2 2" xfId="8"/>
    <cellStyle name="Обычный 2 2 3" xfId="9"/>
    <cellStyle name="Обычный 2 2 4" xfId="10"/>
    <cellStyle name="Обычный 2 2 5" xfId="11"/>
    <cellStyle name="Обычный 2 2 6" xfId="12"/>
    <cellStyle name="Обычный 2 2 7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1"/>
    <cellStyle name="Обычный 3 2" xfId="22"/>
    <cellStyle name="Обычный 3_38_!!!_ИОПД_05.08.13_12.08.13" xfId="23"/>
    <cellStyle name="Обычный 4" xfId="66"/>
    <cellStyle name="Обычный 4 2" xfId="24"/>
    <cellStyle name="Обычный 4 3" xfId="25"/>
    <cellStyle name="Обычный 4 4" xfId="26"/>
    <cellStyle name="Обычный 4 5" xfId="27"/>
    <cellStyle name="Обычный 4 6" xfId="28"/>
    <cellStyle name="Обычный 4 7" xfId="29"/>
    <cellStyle name="Обычный 5" xfId="30"/>
    <cellStyle name="Обычный 6" xfId="31"/>
    <cellStyle name="Обычный 8" xfId="32"/>
    <cellStyle name="Обычный_Расчет цен 2" xfId="65"/>
    <cellStyle name="Процентный 2" xfId="33"/>
    <cellStyle name="Процентный 2 4" xfId="34"/>
    <cellStyle name="Процентный 2_№(3)" xfId="35"/>
    <cellStyle name="Процентный 3" xfId="36"/>
    <cellStyle name="Процентный 3 2" xfId="37"/>
    <cellStyle name="Процентный 3_№(3)" xfId="38"/>
    <cellStyle name="Процентный 4" xfId="39"/>
    <cellStyle name="Процентный 4 2" xfId="40"/>
    <cellStyle name="Процентный 4_№(3)" xfId="41"/>
    <cellStyle name="Процентный 5" xfId="42"/>
    <cellStyle name="Процентный 5 2" xfId="43"/>
    <cellStyle name="Процентный 5_№(3)" xfId="44"/>
    <cellStyle name="Процентный 6" xfId="45"/>
    <cellStyle name="Процентный 7" xfId="46"/>
    <cellStyle name="Стиль 1" xfId="47"/>
    <cellStyle name="Финансовый 2" xfId="48"/>
    <cellStyle name="Финансовый 2 2" xfId="49"/>
    <cellStyle name="Финансовый 2 3" xfId="50"/>
    <cellStyle name="Финансовый 2 4" xfId="51"/>
    <cellStyle name="Финансовый 2 5" xfId="52"/>
    <cellStyle name="Финансовый 2 6" xfId="53"/>
    <cellStyle name="Финансовый 2 7" xfId="54"/>
    <cellStyle name="Финансовый 2_№(3)" xfId="55"/>
    <cellStyle name="Финансовый 3" xfId="56"/>
    <cellStyle name="Финансовый 3 2" xfId="57"/>
    <cellStyle name="Финансовый 3_№(3)" xfId="58"/>
    <cellStyle name="Финансовый 4" xfId="59"/>
    <cellStyle name="Финансовый 4 2" xfId="60"/>
    <cellStyle name="Финансовый 4_№(3)" xfId="61"/>
    <cellStyle name="Финансовый 41" xfId="62"/>
    <cellStyle name="Финансовый 5" xfId="63"/>
    <cellStyle name="Финансовый 6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D12" sqref="D12"/>
    </sheetView>
  </sheetViews>
  <sheetFormatPr defaultRowHeight="15" x14ac:dyDescent="0.25"/>
  <cols>
    <col min="1" max="1" width="5.5703125" customWidth="1"/>
    <col min="2" max="2" width="31.42578125" customWidth="1"/>
    <col min="3" max="3" width="18.7109375" customWidth="1"/>
    <col min="4" max="4" width="12.7109375" customWidth="1"/>
    <col min="5" max="5" width="12.5703125" customWidth="1"/>
    <col min="6" max="6" width="12.85546875" customWidth="1"/>
    <col min="7" max="7" width="18" customWidth="1"/>
    <col min="8" max="8" width="10.140625" customWidth="1"/>
    <col min="9" max="9" width="10.7109375" customWidth="1"/>
    <col min="10" max="10" width="8" customWidth="1"/>
    <col min="11" max="11" width="7.42578125" customWidth="1"/>
    <col min="12" max="12" width="18.5703125" customWidth="1"/>
    <col min="13" max="13" width="17.5703125" customWidth="1"/>
    <col min="14" max="14" width="5.28515625" customWidth="1"/>
    <col min="15" max="15" width="22.28515625" customWidth="1"/>
  </cols>
  <sheetData>
    <row r="1" spans="1:21" ht="22.5" customHeight="1" x14ac:dyDescent="0.25"/>
    <row r="2" spans="1:21" ht="55.5" customHeight="1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1" ht="15" customHeight="1" x14ac:dyDescent="0.25">
      <c r="A3" s="18" t="s">
        <v>0</v>
      </c>
      <c r="B3" s="18" t="s">
        <v>1</v>
      </c>
      <c r="C3" s="18" t="s">
        <v>5</v>
      </c>
      <c r="D3" s="19" t="s">
        <v>6</v>
      </c>
      <c r="E3" s="19"/>
      <c r="F3" s="19"/>
      <c r="G3" s="19" t="s">
        <v>11</v>
      </c>
      <c r="H3" s="18" t="s">
        <v>2</v>
      </c>
      <c r="I3" s="18" t="s">
        <v>3</v>
      </c>
      <c r="J3" s="18" t="s">
        <v>4</v>
      </c>
      <c r="K3" s="18" t="s">
        <v>8</v>
      </c>
      <c r="L3" s="22" t="s">
        <v>14</v>
      </c>
      <c r="M3" s="24" t="s">
        <v>7</v>
      </c>
    </row>
    <row r="4" spans="1:21" ht="36.75" customHeight="1" x14ac:dyDescent="0.25">
      <c r="A4" s="18"/>
      <c r="B4" s="18"/>
      <c r="C4" s="20"/>
      <c r="D4" s="3" t="s">
        <v>9</v>
      </c>
      <c r="E4" s="3" t="s">
        <v>13</v>
      </c>
      <c r="F4" s="3" t="s">
        <v>16</v>
      </c>
      <c r="G4" s="21"/>
      <c r="H4" s="18"/>
      <c r="I4" s="18"/>
      <c r="J4" s="18"/>
      <c r="K4" s="18"/>
      <c r="L4" s="23"/>
      <c r="M4" s="25"/>
    </row>
    <row r="5" spans="1:21" ht="22.5" customHeight="1" x14ac:dyDescent="0.25">
      <c r="A5" s="19"/>
      <c r="B5" s="19"/>
      <c r="C5" s="19"/>
      <c r="D5" s="21" t="s">
        <v>12</v>
      </c>
      <c r="E5" s="21"/>
      <c r="F5" s="21"/>
      <c r="G5" s="21"/>
      <c r="H5" s="19"/>
      <c r="I5" s="19"/>
      <c r="J5" s="19"/>
      <c r="K5" s="19"/>
      <c r="L5" s="23"/>
      <c r="M5" s="25"/>
    </row>
    <row r="6" spans="1:21" ht="28.5" customHeight="1" x14ac:dyDescent="0.25">
      <c r="A6" s="11">
        <v>1</v>
      </c>
      <c r="B6" s="10" t="s">
        <v>18</v>
      </c>
      <c r="C6" s="7" t="s">
        <v>17</v>
      </c>
      <c r="D6" s="8">
        <v>25.86</v>
      </c>
      <c r="E6" s="8">
        <v>35</v>
      </c>
      <c r="F6" s="8">
        <v>30.72</v>
      </c>
      <c r="G6" s="8">
        <f t="shared" ref="G6:G7" si="0">AVERAGE(D6:F6)</f>
        <v>30.526666666666667</v>
      </c>
      <c r="H6" s="8">
        <f t="shared" ref="H6:H7" si="1">STDEVA(D6:F6)</f>
        <v>4.573066075767251</v>
      </c>
      <c r="I6" s="9">
        <f t="shared" ref="I6:I7" si="2">STDEVA(D6:F6)/(SUM(D6:F6)/COUNTIF(D6:F6,"&gt;0"))</f>
        <v>0.14980561506116785</v>
      </c>
      <c r="J6" s="6" t="s">
        <v>10</v>
      </c>
      <c r="K6" s="6">
        <v>1000</v>
      </c>
      <c r="L6" s="8">
        <v>30.53</v>
      </c>
      <c r="M6" s="8">
        <f>L6*K6</f>
        <v>30530</v>
      </c>
      <c r="O6" s="14"/>
      <c r="P6" s="13"/>
      <c r="Q6" s="13"/>
      <c r="R6" s="13"/>
      <c r="S6" s="13"/>
      <c r="T6" s="13"/>
      <c r="U6" s="13"/>
    </row>
    <row r="7" spans="1:21" ht="28.5" customHeight="1" x14ac:dyDescent="0.25">
      <c r="A7" s="11">
        <v>2</v>
      </c>
      <c r="B7" s="10" t="s">
        <v>20</v>
      </c>
      <c r="C7" s="7" t="s">
        <v>19</v>
      </c>
      <c r="D7" s="8">
        <v>186.7</v>
      </c>
      <c r="E7" s="8">
        <v>150</v>
      </c>
      <c r="F7" s="8">
        <v>131</v>
      </c>
      <c r="G7" s="8">
        <f t="shared" si="0"/>
        <v>155.9</v>
      </c>
      <c r="H7" s="8">
        <f t="shared" si="1"/>
        <v>28.314837100008113</v>
      </c>
      <c r="I7" s="9">
        <f t="shared" si="2"/>
        <v>0.18162179025021238</v>
      </c>
      <c r="J7" s="6" t="s">
        <v>10</v>
      </c>
      <c r="K7" s="6">
        <v>50</v>
      </c>
      <c r="L7" s="8">
        <v>155.9</v>
      </c>
      <c r="M7" s="8">
        <f t="shared" ref="M6:M7" si="3">L7*K7</f>
        <v>7795</v>
      </c>
      <c r="O7" s="13"/>
    </row>
    <row r="8" spans="1:2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">
        <f>SUM(M6:M7)</f>
        <v>38325</v>
      </c>
    </row>
    <row r="9" spans="1:21" x14ac:dyDescent="0.25">
      <c r="M9" s="2"/>
      <c r="O9" s="12"/>
      <c r="P9" s="12"/>
      <c r="Q9" s="12"/>
      <c r="R9" s="12"/>
      <c r="S9" s="12"/>
      <c r="T9" s="12"/>
    </row>
    <row r="10" spans="1:21" ht="41.2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O10" s="12" t="s">
        <v>21</v>
      </c>
      <c r="P10" s="12"/>
    </row>
    <row r="14" spans="1:21" x14ac:dyDescent="0.25">
      <c r="F14" s="4"/>
      <c r="G14" s="5"/>
    </row>
    <row r="15" spans="1:21" x14ac:dyDescent="0.25">
      <c r="F15" s="4"/>
      <c r="G15" s="5"/>
    </row>
    <row r="16" spans="1:21" x14ac:dyDescent="0.25">
      <c r="F16" s="4"/>
      <c r="G16" s="5"/>
    </row>
    <row r="17" spans="6:7" x14ac:dyDescent="0.25">
      <c r="F17" s="4"/>
      <c r="G17" s="5"/>
    </row>
    <row r="18" spans="6:7" x14ac:dyDescent="0.25">
      <c r="F18" s="4"/>
      <c r="G18" s="5"/>
    </row>
    <row r="19" spans="6:7" x14ac:dyDescent="0.25">
      <c r="F19" s="4"/>
      <c r="G19" s="5"/>
    </row>
    <row r="20" spans="6:7" x14ac:dyDescent="0.25">
      <c r="F20" s="5"/>
      <c r="G20" s="5"/>
    </row>
    <row r="21" spans="6:7" x14ac:dyDescent="0.25">
      <c r="F21" s="5"/>
      <c r="G21" s="5"/>
    </row>
  </sheetData>
  <mergeCells count="15">
    <mergeCell ref="A8:L8"/>
    <mergeCell ref="A10:M10"/>
    <mergeCell ref="A2:M2"/>
    <mergeCell ref="A3:A5"/>
    <mergeCell ref="B3:B5"/>
    <mergeCell ref="C3:C5"/>
    <mergeCell ref="D3:F3"/>
    <mergeCell ref="G3:G5"/>
    <mergeCell ref="H3:H5"/>
    <mergeCell ref="I3:I5"/>
    <mergeCell ref="J3:J5"/>
    <mergeCell ref="K3:K5"/>
    <mergeCell ref="L3:L5"/>
    <mergeCell ref="M3:M5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 УИС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Филатов Дмитрий Николаевич</cp:lastModifiedBy>
  <cp:lastPrinted>2022-05-17T10:50:31Z</cp:lastPrinted>
  <dcterms:created xsi:type="dcterms:W3CDTF">2014-01-15T18:15:09Z</dcterms:created>
  <dcterms:modified xsi:type="dcterms:W3CDTF">2026-07-03T08:37:46Z</dcterms:modified>
</cp:coreProperties>
</file>