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1'!$A$4:$O$9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M10" i="35" l="1"/>
  <c r="N10" i="35"/>
  <c r="I6" i="35"/>
  <c r="L6" i="35" s="1"/>
  <c r="J6" i="35"/>
  <c r="K6" i="35"/>
  <c r="M6" i="35"/>
  <c r="N6" i="35"/>
  <c r="O6" i="35"/>
  <c r="P6" i="35"/>
  <c r="I7" i="35"/>
  <c r="L7" i="35" s="1"/>
  <c r="J7" i="35"/>
  <c r="K7" i="35"/>
  <c r="M7" i="35"/>
  <c r="N7" i="35"/>
  <c r="O7" i="35"/>
  <c r="P7" i="35"/>
  <c r="I8" i="35"/>
  <c r="L8" i="35" s="1"/>
  <c r="J8" i="35"/>
  <c r="K8" i="35"/>
  <c r="M8" i="35"/>
  <c r="N8" i="35"/>
  <c r="O8" i="35"/>
  <c r="P8" i="35"/>
  <c r="I9" i="35"/>
  <c r="L9" i="35" s="1"/>
  <c r="J9" i="35"/>
  <c r="K9" i="35"/>
  <c r="M9" i="35"/>
  <c r="N9" i="35"/>
  <c r="O9" i="35"/>
  <c r="P9" i="35"/>
  <c r="P5" i="35"/>
  <c r="O5" i="35"/>
  <c r="N5" i="35"/>
  <c r="M5" i="35"/>
  <c r="K5" i="35"/>
  <c r="J5" i="35"/>
  <c r="I5" i="35"/>
  <c r="L5" i="35" s="1"/>
  <c r="P10" i="35" l="1"/>
  <c r="O10" i="35"/>
  <c r="L10" i="35"/>
</calcChain>
</file>

<file path=xl/sharedStrings.xml><?xml version="1.0" encoding="utf-8"?>
<sst xmlns="http://schemas.openxmlformats.org/spreadsheetml/2006/main" count="27" uniqueCount="23">
  <si>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</si>
  <si>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</si>
  <si>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</si>
  <si>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</si>
  <si>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</si>
  <si>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</si>
  <si>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</si>
  <si>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</si>
  <si>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</si>
  <si>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</si>
  <si>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</si>
  <si>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</si>
  <si>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</si>
  <si>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</si>
  <si>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</si>
  <si>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</si>
  <si>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</si>
  <si>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шт.</t>
  </si>
  <si>
    <t>Термошейкер-инкубатор, с охлаждением 300 - 1500 об/мин, орбита 3 мм, от 0 до 100°C, с крышкой, без блока, Miulab</t>
  </si>
  <si>
    <t>Блок для DTC/DTH/MTC/MTH-100, для 
пробирок 32 x 0.2 мл + 10 x 0.5 мл + 15 x 1.5 мл, с конус. дном, Miulab</t>
  </si>
  <si>
    <t>Штатив для охлаждения образцов для 
пробирок 1.5 мл х 24 + 0.5 мл х 14</t>
  </si>
  <si>
    <t>Бокс металлический для охлаждения, 
вместимость 96 x 0.2 мл, Servicebio</t>
  </si>
  <si>
    <t>Штатив для пробирок 0.2 мл, 96 мест, 
желтый с прозрачной крышкой, ПП,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</si>
</sst>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1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3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tabSelected="1" topLeftCell="A4" zoomScale="110" zoomScaleNormal="110" workbookViewId="0">
      <selection activeCell="E19" sqref="E19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6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</row>
    <row r="3" spans="1:16" ht="66.75" customHeight="1" x14ac:dyDescent="0.2">
      <c r="A3" s="39" t="s">
        <v>0</v>
      </c>
      <c r="B3" s="26"/>
      <c r="C3" s="43" t="s">
        <v>1</v>
      </c>
      <c r="D3" s="44" t="s">
        <v>2</v>
      </c>
      <c r="E3" s="43" t="s">
        <v>3</v>
      </c>
      <c r="F3" s="46" t="s">
        <v>8</v>
      </c>
      <c r="G3" s="47"/>
      <c r="H3" s="47"/>
      <c r="I3" s="48" t="s">
        <v>10</v>
      </c>
      <c r="J3" s="49"/>
      <c r="K3" s="50"/>
      <c r="L3" s="27" t="s">
        <v>12</v>
      </c>
      <c r="M3" s="36" t="s">
        <v>15</v>
      </c>
    </row>
    <row r="4" spans="1:16" ht="132" customHeight="1" x14ac:dyDescent="0.2">
      <c r="A4" s="39"/>
      <c r="B4" s="25"/>
      <c r="C4" s="36"/>
      <c r="D4" s="45"/>
      <c r="E4" s="36"/>
      <c r="F4" s="21" t="s">
        <v>9</v>
      </c>
      <c r="G4" s="21" t="s">
        <v>14</v>
      </c>
      <c r="H4" s="21" t="s">
        <v>16</v>
      </c>
      <c r="I4" s="5" t="s">
        <v>4</v>
      </c>
      <c r="J4" s="5" t="s">
        <v>5</v>
      </c>
      <c r="K4" s="5" t="s">
        <v>6</v>
      </c>
      <c r="L4" s="6" t="s">
        <v>11</v>
      </c>
      <c r="M4" s="37"/>
    </row>
    <row r="5" spans="1:16" ht="38.25" x14ac:dyDescent="0.2">
      <c r="A5" s="22">
        <v>1</v>
      </c>
      <c r="B5" s="22">
        <v>1</v>
      </c>
      <c r="C5" s="35" t="s">
        <v>18</v>
      </c>
      <c r="D5" s="28" t="s">
        <v>17</v>
      </c>
      <c r="E5" s="29">
        <v>1</v>
      </c>
      <c r="F5" s="30">
        <v>103243.46</v>
      </c>
      <c r="G5" s="31">
        <v>106144.89</v>
      </c>
      <c r="H5" s="31">
        <v>106978.69</v>
      </c>
      <c r="I5" s="14">
        <f t="shared" ref="I5" si="0">ROUND(IFERROR(AVERAGE(F5:H5),),2)</f>
        <v>105455.67999999999</v>
      </c>
      <c r="J5" s="15">
        <f t="shared" ref="J5" si="1">IFERROR(_xlfn.STDEV.S(F5:H5),)</f>
        <v>1960.6742733814785</v>
      </c>
      <c r="K5" s="16">
        <f t="shared" ref="K5" si="2">IFERROR(_xlfn.STDEV.S(F5:H5)/AVERAGE(F5:H5),)</f>
        <v>1.8592400839684296E-2</v>
      </c>
      <c r="L5" s="17">
        <f>E5*I5</f>
        <v>105455.67999999999</v>
      </c>
      <c r="M5" s="17">
        <f>E5*F5</f>
        <v>103243.46</v>
      </c>
      <c r="N5" s="4">
        <f>E5*F5</f>
        <v>103243.46</v>
      </c>
      <c r="O5" s="4">
        <f>E5*G5</f>
        <v>106144.89</v>
      </c>
      <c r="P5" s="4">
        <f>E5*H5</f>
        <v>106978.69</v>
      </c>
    </row>
    <row r="6" spans="1:16" ht="38.25" x14ac:dyDescent="0.2">
      <c r="A6" s="22">
        <v>2</v>
      </c>
      <c r="B6" s="22">
        <v>1</v>
      </c>
      <c r="C6" s="35" t="s">
        <v>19</v>
      </c>
      <c r="D6" s="28" t="s">
        <v>17</v>
      </c>
      <c r="E6" s="29">
        <v>1</v>
      </c>
      <c r="F6" s="30">
        <v>7377.07</v>
      </c>
      <c r="G6" s="31">
        <v>7613.3</v>
      </c>
      <c r="H6" s="31">
        <v>7595.98</v>
      </c>
      <c r="I6" s="14">
        <f t="shared" ref="I6:I9" si="3">ROUND(IFERROR(AVERAGE(F6:H6),),2)</f>
        <v>7528.78</v>
      </c>
      <c r="J6" s="15">
        <f t="shared" ref="J6:J9" si="4">IFERROR(_xlfn.STDEV.S(F6:H6),)</f>
        <v>131.67268977784786</v>
      </c>
      <c r="K6" s="16">
        <f t="shared" ref="K6:K9" si="5">IFERROR(_xlfn.STDEV.S(F6:H6)/AVERAGE(F6:H6),)</f>
        <v>1.7489238824933803E-2</v>
      </c>
      <c r="L6" s="17">
        <f t="shared" ref="L6:L9" si="6">E6*I6</f>
        <v>7528.78</v>
      </c>
      <c r="M6" s="17">
        <f t="shared" ref="M6:M9" si="7">E6*F6</f>
        <v>7377.07</v>
      </c>
      <c r="N6" s="4">
        <f t="shared" ref="N6:N9" si="8">E6*F6</f>
        <v>7377.07</v>
      </c>
      <c r="O6" s="4">
        <f t="shared" ref="O6:O9" si="9">E6*G6</f>
        <v>7613.3</v>
      </c>
      <c r="P6" s="4">
        <f t="shared" ref="P6:P9" si="10">E6*H6</f>
        <v>7595.98</v>
      </c>
    </row>
    <row r="7" spans="1:16" ht="25.5" x14ac:dyDescent="0.2">
      <c r="A7" s="22">
        <v>3</v>
      </c>
      <c r="B7" s="22">
        <v>1</v>
      </c>
      <c r="C7" s="35" t="s">
        <v>20</v>
      </c>
      <c r="D7" s="28" t="s">
        <v>17</v>
      </c>
      <c r="E7" s="29">
        <v>2</v>
      </c>
      <c r="F7" s="30">
        <v>593.30999999999995</v>
      </c>
      <c r="G7" s="31">
        <v>617.16</v>
      </c>
      <c r="H7" s="31">
        <v>609.39</v>
      </c>
      <c r="I7" s="14">
        <f t="shared" si="3"/>
        <v>606.62</v>
      </c>
      <c r="J7" s="15">
        <f t="shared" si="4"/>
        <v>12.163893291212331</v>
      </c>
      <c r="K7" s="16">
        <f t="shared" si="5"/>
        <v>2.0051916012021255E-2</v>
      </c>
      <c r="L7" s="17">
        <f t="shared" si="6"/>
        <v>1213.24</v>
      </c>
      <c r="M7" s="17">
        <f t="shared" si="7"/>
        <v>1186.6199999999999</v>
      </c>
      <c r="N7" s="4">
        <f t="shared" si="8"/>
        <v>1186.6199999999999</v>
      </c>
      <c r="O7" s="4">
        <f t="shared" si="9"/>
        <v>1234.32</v>
      </c>
      <c r="P7" s="4">
        <f t="shared" si="10"/>
        <v>1218.78</v>
      </c>
    </row>
    <row r="8" spans="1:16" ht="25.5" x14ac:dyDescent="0.2">
      <c r="A8" s="22">
        <v>4</v>
      </c>
      <c r="B8" s="22">
        <v>1</v>
      </c>
      <c r="C8" s="35" t="s">
        <v>21</v>
      </c>
      <c r="D8" s="28" t="s">
        <v>17</v>
      </c>
      <c r="E8" s="29">
        <v>1</v>
      </c>
      <c r="F8" s="30">
        <v>2669.85</v>
      </c>
      <c r="G8" s="31">
        <v>2783.61</v>
      </c>
      <c r="H8" s="31">
        <v>2737.29</v>
      </c>
      <c r="I8" s="14">
        <f t="shared" si="3"/>
        <v>2730.25</v>
      </c>
      <c r="J8" s="15">
        <f t="shared" si="4"/>
        <v>57.205817885945933</v>
      </c>
      <c r="K8" s="16">
        <f t="shared" si="5"/>
        <v>2.0952593310482898E-2</v>
      </c>
      <c r="L8" s="17">
        <f t="shared" si="6"/>
        <v>2730.25</v>
      </c>
      <c r="M8" s="17">
        <f t="shared" si="7"/>
        <v>2669.85</v>
      </c>
      <c r="N8" s="4">
        <f t="shared" si="8"/>
        <v>2669.85</v>
      </c>
      <c r="O8" s="4">
        <f t="shared" si="9"/>
        <v>2783.61</v>
      </c>
      <c r="P8" s="4">
        <f t="shared" si="10"/>
        <v>2737.29</v>
      </c>
    </row>
    <row r="9" spans="1:16" ht="25.5" x14ac:dyDescent="0.2">
      <c r="A9" s="22">
        <v>5</v>
      </c>
      <c r="B9" s="22">
        <v>1</v>
      </c>
      <c r="C9" s="35" t="s">
        <v>22</v>
      </c>
      <c r="D9" s="28" t="s">
        <v>17</v>
      </c>
      <c r="E9" s="29">
        <v>6</v>
      </c>
      <c r="F9" s="30">
        <v>48.66</v>
      </c>
      <c r="G9" s="31">
        <v>50.69</v>
      </c>
      <c r="H9" s="31">
        <v>49.49</v>
      </c>
      <c r="I9" s="14">
        <f t="shared" si="3"/>
        <v>49.61</v>
      </c>
      <c r="J9" s="15">
        <f t="shared" si="4"/>
        <v>1.0206043960973976</v>
      </c>
      <c r="K9" s="16">
        <f t="shared" si="5"/>
        <v>2.0571171649369745E-2</v>
      </c>
      <c r="L9" s="17">
        <f t="shared" si="6"/>
        <v>297.65999999999997</v>
      </c>
      <c r="M9" s="17">
        <f t="shared" si="7"/>
        <v>291.95999999999998</v>
      </c>
      <c r="N9" s="4">
        <f t="shared" si="8"/>
        <v>291.95999999999998</v>
      </c>
      <c r="O9" s="4">
        <f t="shared" si="9"/>
        <v>304.14</v>
      </c>
      <c r="P9" s="4">
        <f t="shared" si="10"/>
        <v>296.94</v>
      </c>
    </row>
    <row r="10" spans="1:16" s="13" customFormat="1" ht="16.5" customHeight="1" x14ac:dyDescent="0.2">
      <c r="A10" s="39" t="s">
        <v>7</v>
      </c>
      <c r="B10" s="40"/>
      <c r="C10" s="41"/>
      <c r="D10" s="40"/>
      <c r="E10" s="40"/>
      <c r="F10" s="40"/>
      <c r="G10" s="40"/>
      <c r="H10" s="40"/>
      <c r="I10" s="40"/>
      <c r="J10" s="40"/>
      <c r="K10" s="42"/>
      <c r="L10" s="24">
        <f>SUM(L5:L9)</f>
        <v>117225.61</v>
      </c>
      <c r="M10" s="24">
        <f t="shared" ref="M10:P10" si="11">SUM(M5:M9)</f>
        <v>114768.96000000001</v>
      </c>
      <c r="N10" s="24">
        <f t="shared" si="11"/>
        <v>114768.96000000001</v>
      </c>
      <c r="O10" s="24">
        <f t="shared" si="11"/>
        <v>118080.26000000001</v>
      </c>
      <c r="P10" s="24">
        <f t="shared" si="11"/>
        <v>118827.68</v>
      </c>
    </row>
    <row r="11" spans="1:16" x14ac:dyDescent="0.2">
      <c r="C11" s="19"/>
      <c r="D11" s="8"/>
      <c r="E11" s="9"/>
      <c r="F11" s="9"/>
      <c r="G11" s="9"/>
      <c r="H11" s="7"/>
    </row>
    <row r="12" spans="1:16" x14ac:dyDescent="0.2">
      <c r="C12" s="19"/>
      <c r="D12" s="8"/>
      <c r="E12" s="9"/>
      <c r="F12" s="9"/>
      <c r="G12" s="9"/>
      <c r="H12" s="7"/>
    </row>
    <row r="13" spans="1:16" x14ac:dyDescent="0.2">
      <c r="C13" s="19"/>
      <c r="D13" s="8"/>
      <c r="E13" s="9"/>
      <c r="F13" s="34"/>
      <c r="G13" s="34"/>
      <c r="H13" s="34"/>
      <c r="I13" s="32"/>
    </row>
    <row r="14" spans="1:16" x14ac:dyDescent="0.2">
      <c r="C14" s="19"/>
      <c r="D14" s="8"/>
      <c r="E14" s="9"/>
      <c r="F14" s="9"/>
      <c r="G14" s="9"/>
      <c r="H14" s="7"/>
      <c r="L14" s="23"/>
      <c r="M14" s="23"/>
    </row>
    <row r="15" spans="1:16" x14ac:dyDescent="0.2">
      <c r="C15" s="19"/>
      <c r="D15" s="8"/>
      <c r="E15" s="9"/>
      <c r="F15" s="9"/>
      <c r="G15" s="9"/>
      <c r="H15" s="10"/>
    </row>
    <row r="16" spans="1:16" x14ac:dyDescent="0.2">
      <c r="C16" s="19"/>
      <c r="D16" s="8"/>
      <c r="E16" s="9"/>
      <c r="F16" s="9"/>
      <c r="G16" s="9"/>
      <c r="H16" s="10"/>
    </row>
    <row r="17" spans="3:8" x14ac:dyDescent="0.2">
      <c r="C17" s="19"/>
      <c r="D17" s="8"/>
      <c r="E17" s="9"/>
      <c r="F17" s="9"/>
      <c r="G17" s="9"/>
      <c r="H17" s="10"/>
    </row>
    <row r="18" spans="3:8" x14ac:dyDescent="0.2">
      <c r="C18" s="19"/>
      <c r="D18" s="8"/>
      <c r="E18" s="9"/>
      <c r="F18" s="9"/>
      <c r="G18" s="9"/>
      <c r="H18" s="10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8"/>
      <c r="E49" s="9"/>
      <c r="F49" s="9"/>
      <c r="G49" s="9"/>
      <c r="H49" s="7"/>
    </row>
    <row r="50" spans="3:8" x14ac:dyDescent="0.2">
      <c r="C50" s="19"/>
      <c r="D50" s="8"/>
      <c r="E50" s="9"/>
      <c r="F50" s="9"/>
      <c r="G50" s="9"/>
      <c r="H50" s="7"/>
    </row>
    <row r="51" spans="3:8" x14ac:dyDescent="0.2">
      <c r="C51" s="19"/>
      <c r="D51" s="8"/>
      <c r="E51" s="9"/>
      <c r="F51" s="9"/>
      <c r="G51" s="9"/>
      <c r="H51" s="7"/>
    </row>
    <row r="52" spans="3:8" x14ac:dyDescent="0.2">
      <c r="C52" s="19"/>
      <c r="D52" s="8"/>
      <c r="E52" s="9"/>
      <c r="F52" s="9"/>
      <c r="G52" s="9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C56" s="19"/>
      <c r="D56" s="7"/>
      <c r="E56" s="11"/>
      <c r="F56" s="7"/>
      <c r="G56" s="7"/>
      <c r="H56" s="7"/>
    </row>
    <row r="57" spans="3:8" x14ac:dyDescent="0.2">
      <c r="C57" s="19"/>
      <c r="D57" s="7"/>
      <c r="E57" s="11"/>
      <c r="F57" s="7"/>
      <c r="G57" s="7"/>
      <c r="H57" s="7"/>
    </row>
    <row r="58" spans="3:8" x14ac:dyDescent="0.2">
      <c r="C58" s="19"/>
      <c r="D58" s="7"/>
      <c r="E58" s="11"/>
      <c r="F58" s="7"/>
      <c r="G58" s="7"/>
      <c r="H58" s="7"/>
    </row>
    <row r="59" spans="3:8" x14ac:dyDescent="0.2">
      <c r="C59" s="19"/>
      <c r="D59" s="7"/>
      <c r="E59" s="11"/>
      <c r="F59" s="7"/>
      <c r="G59" s="7"/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  <row r="87" spans="8:8" x14ac:dyDescent="0.2">
      <c r="H87" s="7"/>
    </row>
    <row r="88" spans="8:8" x14ac:dyDescent="0.2">
      <c r="H88" s="7"/>
    </row>
    <row r="89" spans="8:8" x14ac:dyDescent="0.2">
      <c r="H89" s="7"/>
    </row>
    <row r="90" spans="8:8" x14ac:dyDescent="0.2">
      <c r="H90" s="7"/>
    </row>
  </sheetData>
  <autoFilter ref="A4:O9"/>
  <mergeCells count="9">
    <mergeCell ref="M3:M4"/>
    <mergeCell ref="A2:L2"/>
    <mergeCell ref="A10:K10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2026-06-02T07:30:29Z</dcterms:modified>
</cp:coreProperties>
</file>