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45" windowWidth="19410" windowHeight="8160"/>
  </bookViews>
  <sheets>
    <sheet name="Лист3" sheetId="3" r:id="rId1"/>
  </sheets>
  <definedNames>
    <definedName name="_xlnm.Print_Area" localSheetId="0">Лист3!$A$1:$K$33</definedName>
  </definedNames>
  <calcPr calcId="125725"/>
</workbook>
</file>

<file path=xl/calcChain.xml><?xml version="1.0" encoding="utf-8"?>
<calcChain xmlns="http://schemas.openxmlformats.org/spreadsheetml/2006/main">
  <c r="H12" i="3"/>
  <c r="F12"/>
  <c r="E12"/>
  <c r="D12"/>
  <c r="G11" l="1"/>
  <c r="H11" l="1"/>
  <c r="I11"/>
  <c r="J11" s="1"/>
  <c r="K11" s="1"/>
</calcChain>
</file>

<file path=xl/sharedStrings.xml><?xml version="1.0" encoding="utf-8"?>
<sst xmlns="http://schemas.openxmlformats.org/spreadsheetml/2006/main" count="37" uniqueCount="37">
  <si>
    <t>Расчет</t>
  </si>
  <si>
    <t>Итого</t>
  </si>
  <si>
    <t>Ед.изм.</t>
  </si>
  <si>
    <t>Наименование объекта закупки</t>
  </si>
  <si>
    <t>НМЦК (руб)</t>
  </si>
  <si>
    <t>Используемый метод определения НМЦК с обоснованием:</t>
  </si>
  <si>
    <r>
      <t>Применен метод сопоставимых рыночных цен (анализ рынка), как приоритетный на основании информации о рыночных ценах идентичных товаров, соответствующих описанию объекта закупки.</t>
    </r>
    <r>
      <rPr>
        <sz val="14"/>
        <color rgb="FF000000"/>
        <rFont val="Times New Roman"/>
        <family val="1"/>
        <charset val="204"/>
      </rPr>
      <t xml:space="preserve">  </t>
    </r>
  </si>
  <si>
    <t>ИИ – источник информации;</t>
  </si>
  <si>
    <t>&lt; ц &gt; - средняя арифметическая величина цены единицы товара;</t>
  </si>
  <si>
    <r>
      <t>V-</t>
    </r>
    <r>
      <rPr>
        <sz val="11"/>
        <color theme="1"/>
        <rFont val="Times New Roman"/>
        <family val="1"/>
        <charset val="204"/>
      </rPr>
      <t>коэффициент вариации;</t>
    </r>
  </si>
  <si>
    <r>
      <t>σ –</t>
    </r>
    <r>
      <rPr>
        <sz val="11"/>
        <color theme="1"/>
        <rFont val="Times New Roman"/>
        <family val="1"/>
        <charset val="204"/>
      </rPr>
      <t>среднее квадратичное отклонение;</t>
    </r>
  </si>
  <si>
    <r>
      <t xml:space="preserve">n- </t>
    </r>
    <r>
      <rPr>
        <sz val="11"/>
        <color theme="1"/>
        <rFont val="Times New Roman"/>
        <family val="1"/>
        <charset val="204"/>
      </rPr>
      <t>количество значений, используемых в расчете;</t>
    </r>
  </si>
  <si>
    <r>
      <t xml:space="preserve">НМЦК- </t>
    </r>
    <r>
      <rPr>
        <sz val="11"/>
        <color theme="1"/>
        <rFont val="Times New Roman"/>
        <family val="1"/>
        <charset val="204"/>
      </rPr>
      <t>начальная максимальная цена контракта</t>
    </r>
  </si>
  <si>
    <t>Источники получения информации:</t>
  </si>
  <si>
    <t>ИИ 1 (ц1)</t>
  </si>
  <si>
    <t>ИИ 2 (ц1)</t>
  </si>
  <si>
    <t>ИИ 3 (ц3)</t>
  </si>
  <si>
    <t>Средняя цена (&lt;ц&gt;)  (руб)</t>
  </si>
  <si>
    <t>К-ВО (n) (шт)</t>
  </si>
  <si>
    <t>Коэффициент вариации (V)</t>
  </si>
  <si>
    <t>Среднее квадратичное отклонение (σ)</t>
  </si>
  <si>
    <t>Описание объекта закупки</t>
  </si>
  <si>
    <t xml:space="preserve">Форма обоснования начальной (максимальной) цены контракта </t>
  </si>
  <si>
    <t>к государственному контракту</t>
  </si>
  <si>
    <t>шт.</t>
  </si>
  <si>
    <t>майор внутренней службы</t>
  </si>
  <si>
    <t>Журнал учета договоров (соглашений), контрактов</t>
  </si>
  <si>
    <t>Юрисконсульт юридической службы ГУФСИН России по Нижегородской области</t>
  </si>
  <si>
    <t xml:space="preserve">Дата подготовки обоснования НМЦК: 04.08.2026 </t>
  </si>
  <si>
    <t>В.Г. Крестинина</t>
  </si>
  <si>
    <t>В результате исследования начальная (максимальная) цена контракта составила  13 750 рублей 00 копеек</t>
  </si>
  <si>
    <t>№ __________________ от "___" ____________ 2026 г.</t>
  </si>
  <si>
    <t>Журнал регистрации договоров в количестве 11 штук, формат а4 (согласно спецификации на фото)</t>
  </si>
  <si>
    <t>Источник информации 1 - Коммерческое предложение №813 от 04.08.2026;</t>
  </si>
  <si>
    <t>Источник информации 2 - Коммерческое предложение №814 от 04.08.2026;</t>
  </si>
  <si>
    <t>Источник информации 3 - Коммерческое предложение №815 от 04.08.2026.</t>
  </si>
  <si>
    <t>Приложение № 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</si>
</sst>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justify"/>
    </xf>
    <xf numFmtId="0" fontId="1" fillId="0" borderId="0" xfId="0" applyFont="1" applyAlignment="1"/>
    <xf numFmtId="0" fontId="2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4" fontId="1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" fillId="0" borderId="7" xfId="0" applyFont="1" applyBorder="1" applyAlignment="1">
      <alignment vertical="center" wrapText="1"/>
    </xf>
    <xf numFmtId="0" fontId="1" fillId="0" borderId="1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4" fontId="1" fillId="0" borderId="15" xfId="0" applyNumberFormat="1" applyFont="1" applyBorder="1" applyAlignment="1">
      <alignment horizontal="center" vertical="center"/>
    </xf>
    <xf numFmtId="4" fontId="1" fillId="2" borderId="15" xfId="0" applyNumberFormat="1" applyFont="1" applyFill="1" applyBorder="1" applyAlignment="1">
      <alignment horizontal="center" vertical="center"/>
    </xf>
    <xf numFmtId="4" fontId="1" fillId="2" borderId="16" xfId="0" applyNumberFormat="1" applyFont="1" applyFill="1" applyBorder="1" applyAlignment="1">
      <alignment horizontal="center" vertical="center"/>
    </xf>
    <xf numFmtId="4" fontId="3" fillId="0" borderId="15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160420</xdr:colOff>
      <xdr:row>13</xdr:row>
      <xdr:rowOff>30080</xdr:rowOff>
    </xdr:from>
    <xdr:to>
      <xdr:col>0</xdr:col>
      <xdr:colOff>2970930</xdr:colOff>
      <xdr:row>13</xdr:row>
      <xdr:rowOff>991774</xdr:rowOff>
    </xdr:to>
    <xdr:pic>
      <xdr:nvPicPr>
        <xdr:cNvPr id="4" name="Рисунок 3" descr="001.jpg"/>
        <xdr:cNvPicPr/>
      </xdr:nvPicPr>
      <xdr:blipFill>
        <a:blip xmlns:r="http://schemas.openxmlformats.org/officeDocument/2006/relationships" r:embed="rId1" cstate="print"/>
        <a:srcRect l="13432" t="10437" r="40760" b="78112"/>
        <a:stretch>
          <a:fillRect/>
        </a:stretch>
      </xdr:blipFill>
      <xdr:spPr>
        <a:xfrm>
          <a:off x="160420" y="4060659"/>
          <a:ext cx="2810510" cy="9616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29"/>
  <sheetViews>
    <sheetView tabSelected="1" view="pageBreakPreview" zoomScale="95" zoomScaleSheetLayoutView="95" workbookViewId="0">
      <selection activeCell="J14" sqref="J14"/>
    </sheetView>
  </sheetViews>
  <sheetFormatPr defaultRowHeight="15"/>
  <cols>
    <col min="1" max="1" width="47.85546875" customWidth="1"/>
    <col min="2" max="2" width="8.28515625" bestFit="1" customWidth="1"/>
    <col min="3" max="3" width="6.7109375" customWidth="1"/>
    <col min="4" max="6" width="12.28515625" bestFit="1" customWidth="1"/>
    <col min="7" max="7" width="11.28515625" bestFit="1" customWidth="1"/>
    <col min="8" max="8" width="15.7109375" customWidth="1"/>
    <col min="9" max="9" width="10.5703125" customWidth="1"/>
    <col min="10" max="10" width="16.28515625" bestFit="1" customWidth="1"/>
    <col min="11" max="11" width="15" bestFit="1" customWidth="1"/>
  </cols>
  <sheetData>
    <row r="1" spans="1:13" ht="15.75">
      <c r="I1" s="29" t="s">
        <v>36</v>
      </c>
      <c r="J1" s="29"/>
      <c r="K1" s="29"/>
    </row>
    <row r="2" spans="1:13" ht="15.75">
      <c r="I2" s="29" t="s">
        <v>23</v>
      </c>
      <c r="J2" s="29"/>
      <c r="K2" s="29"/>
    </row>
    <row r="3" spans="1:13" ht="15.75">
      <c r="H3" s="29" t="s">
        <v>31</v>
      </c>
      <c r="I3" s="29"/>
      <c r="J3" s="29"/>
      <c r="K3" s="29"/>
    </row>
    <row r="4" spans="1:13" ht="15.75">
      <c r="I4" s="29"/>
      <c r="J4" s="29"/>
      <c r="K4" s="29"/>
    </row>
    <row r="5" spans="1:13" ht="15.75">
      <c r="I5" s="29"/>
      <c r="J5" s="29"/>
      <c r="K5" s="29"/>
    </row>
    <row r="6" spans="1:13" ht="15.75">
      <c r="H6" s="34"/>
      <c r="I6" s="34"/>
      <c r="J6" s="34"/>
    </row>
    <row r="7" spans="1:13" ht="17.25" thickBot="1">
      <c r="A7" s="36" t="s">
        <v>22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1"/>
      <c r="M7" s="1"/>
    </row>
    <row r="8" spans="1:13" ht="37.5" customHeight="1">
      <c r="A8" s="18" t="s">
        <v>5</v>
      </c>
      <c r="B8" s="37" t="s">
        <v>6</v>
      </c>
      <c r="C8" s="37"/>
      <c r="D8" s="37"/>
      <c r="E8" s="37"/>
      <c r="F8" s="37"/>
      <c r="G8" s="37"/>
      <c r="H8" s="37"/>
      <c r="I8" s="37"/>
      <c r="J8" s="37"/>
      <c r="K8" s="38"/>
      <c r="L8" s="1"/>
      <c r="M8" s="1"/>
    </row>
    <row r="9" spans="1:13" ht="21" customHeight="1" thickBot="1">
      <c r="A9" s="19" t="s">
        <v>21</v>
      </c>
      <c r="B9" s="31" t="s">
        <v>32</v>
      </c>
      <c r="C9" s="32"/>
      <c r="D9" s="32"/>
      <c r="E9" s="32"/>
      <c r="F9" s="32"/>
      <c r="G9" s="32"/>
      <c r="H9" s="32"/>
      <c r="I9" s="32"/>
      <c r="J9" s="32"/>
      <c r="K9" s="33"/>
      <c r="L9" s="1"/>
      <c r="M9" s="1"/>
    </row>
    <row r="10" spans="1:13" ht="57.75" thickBot="1">
      <c r="A10" s="6" t="s">
        <v>3</v>
      </c>
      <c r="B10" s="4" t="s">
        <v>2</v>
      </c>
      <c r="C10" s="4" t="s">
        <v>18</v>
      </c>
      <c r="D10" s="2" t="s">
        <v>14</v>
      </c>
      <c r="E10" s="2" t="s">
        <v>15</v>
      </c>
      <c r="F10" s="2" t="s">
        <v>16</v>
      </c>
      <c r="G10" s="3" t="s">
        <v>17</v>
      </c>
      <c r="H10" s="2" t="s">
        <v>4</v>
      </c>
      <c r="I10" s="2" t="s">
        <v>0</v>
      </c>
      <c r="J10" s="4" t="s">
        <v>20</v>
      </c>
      <c r="K10" s="5" t="s">
        <v>19</v>
      </c>
      <c r="L10" s="1"/>
      <c r="M10" s="1"/>
    </row>
    <row r="11" spans="1:13">
      <c r="A11" s="20" t="s">
        <v>26</v>
      </c>
      <c r="B11" s="10" t="s">
        <v>24</v>
      </c>
      <c r="C11" s="10">
        <v>11</v>
      </c>
      <c r="D11" s="12">
        <v>1250</v>
      </c>
      <c r="E11" s="15">
        <v>1490</v>
      </c>
      <c r="F11" s="15">
        <v>2200</v>
      </c>
      <c r="G11" s="15">
        <f>(D11+E11+F11)/3</f>
        <v>1646.6666666666667</v>
      </c>
      <c r="H11" s="16">
        <f>C11*G11</f>
        <v>18113.333333333336</v>
      </c>
      <c r="I11" s="10">
        <f>((G11-D11)*(G11-D11)+(G11-E11)*(G11-E11)+(G11-F11)*(G11-F11))/2</f>
        <v>244033.33333333331</v>
      </c>
      <c r="J11" s="11">
        <f>SQRT(I11)</f>
        <v>493.9973009372959</v>
      </c>
      <c r="K11" s="21">
        <f>J11/G11*100</f>
        <v>29.999836089309468</v>
      </c>
      <c r="L11" s="1"/>
      <c r="M11" s="1"/>
    </row>
    <row r="12" spans="1:13" ht="19.5" thickBot="1">
      <c r="A12" s="22" t="s">
        <v>1</v>
      </c>
      <c r="B12" s="23"/>
      <c r="C12" s="23"/>
      <c r="D12" s="24">
        <f>D11*C11</f>
        <v>13750</v>
      </c>
      <c r="E12" s="24">
        <f>E11*C11</f>
        <v>16390</v>
      </c>
      <c r="F12" s="25">
        <f>F11*C11</f>
        <v>24200</v>
      </c>
      <c r="G12" s="26"/>
      <c r="H12" s="27">
        <f>H11</f>
        <v>18113.333333333336</v>
      </c>
      <c r="I12" s="23"/>
      <c r="J12" s="23"/>
      <c r="K12" s="28"/>
      <c r="L12" s="1"/>
      <c r="M12" s="1"/>
    </row>
    <row r="13" spans="1:13" ht="15.75" customHeight="1">
      <c r="A13" s="35" t="s">
        <v>30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1"/>
      <c r="M13" s="1"/>
    </row>
    <row r="14" spans="1:13" ht="97.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1"/>
      <c r="M14" s="1"/>
    </row>
    <row r="15" spans="1:13">
      <c r="A15" s="30" t="s">
        <v>7</v>
      </c>
      <c r="B15" s="30"/>
      <c r="C15" s="30"/>
      <c r="D15" s="30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41" t="s">
        <v>8</v>
      </c>
      <c r="B16" s="41"/>
      <c r="C16" s="41"/>
      <c r="D16" s="41"/>
      <c r="E16" s="41"/>
      <c r="F16" s="41"/>
      <c r="G16" s="41"/>
      <c r="H16" s="1"/>
      <c r="I16" s="8"/>
      <c r="J16" s="8"/>
      <c r="K16" s="1"/>
      <c r="L16" s="1"/>
      <c r="M16" s="1"/>
    </row>
    <row r="17" spans="1:13">
      <c r="A17" s="40" t="s">
        <v>9</v>
      </c>
      <c r="B17" s="40"/>
      <c r="C17" s="40"/>
      <c r="D17" s="40"/>
      <c r="E17" s="1"/>
      <c r="F17" s="1"/>
      <c r="G17" s="1"/>
      <c r="H17" s="1"/>
      <c r="I17" s="1"/>
      <c r="J17" s="7"/>
      <c r="K17" s="1"/>
      <c r="L17" s="1"/>
      <c r="M17" s="1"/>
    </row>
    <row r="18" spans="1:13">
      <c r="A18" s="40" t="s">
        <v>10</v>
      </c>
      <c r="B18" s="40"/>
      <c r="C18" s="40"/>
      <c r="D18" s="40"/>
      <c r="E18" s="40"/>
      <c r="F18" s="1"/>
      <c r="G18" s="1"/>
      <c r="H18" s="1"/>
      <c r="I18" s="1"/>
      <c r="J18" s="7"/>
      <c r="K18" s="1"/>
      <c r="L18" s="1"/>
      <c r="M18" s="1"/>
    </row>
    <row r="19" spans="1:13">
      <c r="A19" s="40" t="s">
        <v>11</v>
      </c>
      <c r="B19" s="40"/>
      <c r="C19" s="40"/>
      <c r="D19" s="40"/>
      <c r="E19" s="40"/>
      <c r="F19" s="1"/>
      <c r="G19" s="1"/>
      <c r="H19" s="1"/>
      <c r="I19" s="1"/>
      <c r="J19" s="1"/>
      <c r="K19" s="1"/>
      <c r="L19" s="1"/>
      <c r="M19" s="1"/>
    </row>
    <row r="20" spans="1:13">
      <c r="A20" s="40" t="s">
        <v>12</v>
      </c>
      <c r="B20" s="40"/>
      <c r="C20" s="40"/>
      <c r="D20" s="40"/>
      <c r="E20" s="40"/>
      <c r="F20" s="40"/>
      <c r="G20" s="1"/>
      <c r="H20" s="1"/>
      <c r="I20" s="1"/>
      <c r="J20" s="1"/>
      <c r="K20" s="1"/>
      <c r="L20" s="1"/>
      <c r="M20" s="1"/>
    </row>
    <row r="21" spans="1:13">
      <c r="A21" s="41" t="s">
        <v>13</v>
      </c>
      <c r="B21" s="41"/>
      <c r="C21" s="41"/>
      <c r="D21" s="41"/>
      <c r="E21" s="41"/>
      <c r="F21" s="41"/>
      <c r="G21" s="41"/>
      <c r="H21" s="41"/>
      <c r="I21" s="41"/>
      <c r="J21" s="41"/>
      <c r="K21" s="1"/>
      <c r="L21" s="1"/>
      <c r="M21" s="1"/>
    </row>
    <row r="22" spans="1:13" ht="15.75">
      <c r="A22" s="43" t="s">
        <v>33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1"/>
      <c r="M22" s="1"/>
    </row>
    <row r="23" spans="1:13" ht="15.75">
      <c r="A23" s="43" t="s">
        <v>34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1"/>
      <c r="M23" s="1"/>
    </row>
    <row r="24" spans="1:13" ht="15.75">
      <c r="A24" s="43" t="s">
        <v>35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1"/>
      <c r="M24" s="1"/>
    </row>
    <row r="25" spans="1:13" ht="15.7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"/>
      <c r="M25" s="1"/>
    </row>
    <row r="26" spans="1:13" ht="15.7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"/>
      <c r="M26" s="1"/>
    </row>
    <row r="27" spans="1:13" ht="15.7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"/>
      <c r="M27" s="1"/>
    </row>
    <row r="28" spans="1:13" ht="15.75">
      <c r="A28" s="17" t="s">
        <v>27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"/>
      <c r="M28" s="1"/>
    </row>
    <row r="29" spans="1:13" ht="15.75">
      <c r="A29" s="17" t="s">
        <v>25</v>
      </c>
      <c r="B29" s="17"/>
      <c r="C29" s="17"/>
      <c r="D29" s="17"/>
      <c r="E29" s="17"/>
      <c r="F29" s="17"/>
      <c r="G29" s="17"/>
      <c r="H29" s="17"/>
      <c r="I29" s="17"/>
      <c r="J29" s="42" t="s">
        <v>29</v>
      </c>
      <c r="K29" s="42"/>
      <c r="L29" s="1"/>
      <c r="M29" s="1"/>
    </row>
    <row r="30" spans="1:13" ht="15.75">
      <c r="A30" s="13"/>
      <c r="B30" s="13"/>
      <c r="C30" s="13"/>
      <c r="D30" s="13"/>
      <c r="E30" s="13"/>
      <c r="F30" s="13"/>
      <c r="G30" s="13"/>
      <c r="H30" s="13"/>
      <c r="I30" s="13"/>
      <c r="J30" s="14"/>
      <c r="K30" s="14"/>
      <c r="L30" s="1"/>
      <c r="M30" s="1"/>
    </row>
    <row r="31" spans="1:13" ht="15.75">
      <c r="A31" s="13"/>
      <c r="B31" s="13"/>
      <c r="C31" s="13"/>
      <c r="D31" s="13"/>
      <c r="E31" s="13"/>
      <c r="F31" s="13"/>
      <c r="G31" s="13"/>
      <c r="H31" s="13"/>
      <c r="I31" s="13"/>
      <c r="J31" s="14"/>
      <c r="K31" s="14"/>
      <c r="L31" s="1"/>
      <c r="M31" s="1"/>
    </row>
    <row r="32" spans="1:13" ht="15.7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"/>
      <c r="M32" s="1"/>
    </row>
    <row r="33" spans="1:13">
      <c r="A33" s="39" t="s">
        <v>28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1"/>
      <c r="M33" s="1"/>
    </row>
    <row r="34" spans="1:1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</sheetData>
  <mergeCells count="22">
    <mergeCell ref="A17:D17"/>
    <mergeCell ref="A16:G16"/>
    <mergeCell ref="A22:K22"/>
    <mergeCell ref="A23:K23"/>
    <mergeCell ref="A24:K24"/>
    <mergeCell ref="A33:K33"/>
    <mergeCell ref="A18:E18"/>
    <mergeCell ref="A19:E19"/>
    <mergeCell ref="A20:F20"/>
    <mergeCell ref="A21:J21"/>
    <mergeCell ref="J29:K29"/>
    <mergeCell ref="I1:K1"/>
    <mergeCell ref="A15:D15"/>
    <mergeCell ref="B9:K9"/>
    <mergeCell ref="H6:J6"/>
    <mergeCell ref="A13:K13"/>
    <mergeCell ref="A7:K7"/>
    <mergeCell ref="B8:K8"/>
    <mergeCell ref="I2:K2"/>
    <mergeCell ref="I4:K4"/>
    <mergeCell ref="I5:K5"/>
    <mergeCell ref="H3:K3"/>
  </mergeCells>
  <pageMargins left="0.70866141732283472" right="0.70866141732283472" top="0.35433070866141736" bottom="0.19685039370078741" header="0.31496062992125984" footer="0.31496062992125984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Волков Егор Максимович</dc:creator>
  <cp:lastModifiedBy>Isaeva</cp:lastModifiedBy>
  <cp:lastPrinted>2025-03-19T11:12:25Z</cp:lastPrinted>
  <dcterms:created xsi:type="dcterms:W3CDTF">2014-03-03T05:25:34Z</dcterms:created>
  <dcterms:modified xsi:type="dcterms:W3CDTF">2026-08-04T14:43:54Z</dcterms:modified>
</cp:coreProperties>
</file>