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на 1 ед" sheetId="1" state="visible" r:id="rId1"/>
  </sheets>
  <calcPr/>
</workbook>
</file>

<file path=xl/sharedStrings.xml><?xml version="1.0" encoding="utf-8"?>
<sst xmlns="http://schemas.openxmlformats.org/spreadsheetml/2006/main" count="31" uniqueCount="31">
  <si>
    <t xml:space="preserve">Предмет закупки</t>
  </si>
  <si>
    <t xml:space="preserve">Поставка запчастей к АРМ</t>
  </si>
  <si>
    <t xml:space="preserve">Спосооб определения НМЦК</t>
  </si>
  <si>
    <t xml:space="preserve">Анализ рынка</t>
  </si>
  <si>
    <t xml:space="preserve">Валюта закупки</t>
  </si>
  <si>
    <t xml:space="preserve">Российский рубль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</si>
  <si>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</si>
  <si>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</si>
  <si>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</si>
  <si>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</si>
  <si>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</si>
  <si>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color indexed="64"/>
        <rFont val="Times New Roman"/>
      </rPr>
      <t xml:space="preserve">Расчет Н(М)ЦК по формуле
</t>
    </r>
    <r>
      <rPr>
        <sz val="10"/>
        <color indexed="64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</si>
  <si>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Цена с учетом ЛБО и округления, руб.</t>
  </si>
  <si>
    <t xml:space="preserve">Источник № 1,
вх. № Вхд-19050/26 от 26.06.2026</t>
  </si>
  <si>
    <t xml:space="preserve">Источник № 2,
вх. № Вхд-19053/26 от 26.06.2026</t>
  </si>
  <si>
    <t xml:space="preserve">Источник № 3,
вх. № Вхд-19055/26 от 26.06.2026</t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</si>
  <si>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</si>
  <si>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</si>
  <si>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color indexed="64"/>
        <rFont val="Times New Roman"/>
      </rPr>
      <t xml:space="preserve">(не должен превышать 33%)</t>
    </r>
  </si>
  <si>
    <t xml:space="preserve">Цена за ед., руб.</t>
  </si>
  <si>
    <r>
      <rPr>
        <b/>
        <sz val="12"/>
        <color rgb="FF00000A"/>
        <rFont val="Times New Roman"/>
      </rPr>
      <t xml:space="preserve">Материнская плата </t>
    </r>
    <r>
      <rPr>
        <sz val="12"/>
        <color rgb="FF00000A"/>
        <rFont val="Times New Roman"/>
      </rPr>
      <t xml:space="preserve">(согласно техническому заданию)</t>
    </r>
  </si>
  <si>
    <t>штука</t>
  </si>
  <si>
    <r>
      <rPr>
        <b/>
        <sz val="12"/>
        <color rgb="FF00000A"/>
        <rFont val="Times New Roman"/>
      </rPr>
      <t xml:space="preserve">Процессор </t>
    </r>
    <r>
      <rPr>
        <sz val="12"/>
        <color rgb="FF00000A"/>
        <rFont val="Times New Roman"/>
      </rPr>
      <t xml:space="preserve">(согласно техническому заданию)</t>
    </r>
  </si>
  <si>
    <r>
      <rPr>
        <b/>
        <sz val="12"/>
        <color rgb="FF00000A"/>
        <rFont val="Times New Roman"/>
      </rPr>
      <t xml:space="preserve">Кулер </t>
    </r>
    <r>
      <rPr>
        <sz val="12"/>
        <color rgb="FF00000A"/>
        <rFont val="Times New Roman"/>
      </rPr>
      <t xml:space="preserve">(согласно техническому заданию)</t>
    </r>
  </si>
  <si>
    <r>
      <rPr>
        <b/>
        <sz val="12"/>
        <color rgb="FF00000A"/>
        <rFont val="Times New Roman"/>
      </rPr>
      <t xml:space="preserve">Видеокарта </t>
    </r>
    <r>
      <rPr>
        <sz val="12"/>
        <color rgb="FF00000A"/>
        <rFont val="Times New Roman"/>
      </rPr>
      <t xml:space="preserve">(согласно техническому заданию)</t>
    </r>
  </si>
  <si>
    <t xml:space="preserve">Стоимость поставки запасных частей, комплектующих для АРМ: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</si>
  <si>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</si>
  <si>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С учетом предельных объемов бюджетных ассигнований на реализацию данного мероприятия, а также установленных в ГИИС ЭБ правил округления, НМЦК составляет 60164 рубля 44 копейки.</t>
  </si>
  <si>
    <t xml:space="preserve">Заместитель начальника отдела эксплуатации информационных систем, технических средств и каналов связи</t>
  </si>
  <si>
    <t xml:space="preserve">Килин А.А.</t>
  </si>
  <si>
    <t xml:space="preserve">Управления Федеральной службы государственной регистрации, кадастра и картографии по Приморскому краю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</si>
</sst>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sz val="11.000000"/>
      <color theme="1"/>
      <name val="Cambria"/>
      <scheme val="major"/>
    </font>
    <font>
      <sz val="12.000000"/>
      <color rgb="FF00000A"/>
      <name val="Times New Roman"/>
    </font>
    <font>
      <b/>
      <sz val="12.000000"/>
      <color theme="1"/>
      <name val="Times New Roman"/>
    </font>
    <font>
      <b/>
      <sz val="12.000000"/>
      <color indexed="64"/>
      <name val="Times New Roman"/>
    </font>
    <font>
      <b/>
      <sz val="10.000000"/>
      <color indexed="64"/>
      <name val="Times New Roman"/>
    </font>
    <font>
      <sz val="10.000000"/>
      <color indexed="64"/>
      <name val="Times New Roman"/>
    </font>
    <font>
      <b/>
      <sz val="11.000000"/>
      <name val="Times New Roman"/>
    </font>
    <font>
      <sz val="12.000000"/>
      <color theme="1"/>
      <name val="Times New Roman"/>
    </font>
    <font>
      <sz val="13.000000"/>
      <color theme="1"/>
      <name val="Times New Roman"/>
    </font>
    <font>
      <b/>
      <sz val="16.000000"/>
      <color theme="1"/>
      <name val="Times New Roman"/>
    </font>
    <font>
      <b/>
      <sz val="11.000000"/>
      <color theme="1"/>
      <name val="Cambria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45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 wrapText="1"/>
    </xf>
    <xf fontId="2" fillId="2" borderId="1" numFmtId="0" xfId="0" applyFont="1" applyFill="1" applyBorder="1" applyAlignment="1">
      <alignment horizontal="left" vertical="center"/>
    </xf>
    <xf fontId="2" fillId="2" borderId="2" numFmtId="0" xfId="0" applyFont="1" applyFill="1" applyBorder="1" applyAlignment="1">
      <alignment horizontal="left" vertical="center"/>
    </xf>
    <xf fontId="2" fillId="2" borderId="3" numFmtId="0" xfId="0" applyFont="1" applyFill="1" applyBorder="1" applyAlignment="1">
      <alignment horizontal="left" vertical="center"/>
    </xf>
    <xf fontId="2" fillId="2" borderId="4" numFmtId="0" xfId="0" applyFont="1" applyFill="1" applyBorder="1" applyAlignment="1">
      <alignment horizontal="left" vertical="center"/>
    </xf>
    <xf fontId="3" fillId="0" borderId="5" numFmtId="0" xfId="0" applyFont="1" applyBorder="1" applyAlignment="1">
      <alignment horizontal="center" vertical="center" wrapText="1"/>
    </xf>
    <xf fontId="4" fillId="0" borderId="5" numFmtId="49" xfId="0" applyNumberFormat="1" applyFont="1" applyBorder="1" applyAlignment="1">
      <alignment horizontal="center" textRotation="90" vertical="center" wrapText="1"/>
    </xf>
    <xf fontId="4" fillId="0" borderId="6" numFmtId="49" xfId="0" applyNumberFormat="1" applyFont="1" applyBorder="1" applyAlignment="1">
      <alignment horizontal="center" vertical="center" wrapText="1"/>
    </xf>
    <xf fontId="4" fillId="0" borderId="7" numFmtId="49" xfId="0" applyNumberFormat="1" applyFont="1" applyBorder="1" applyAlignment="1">
      <alignment horizontal="center" vertical="center" wrapText="1"/>
    </xf>
    <xf fontId="5" fillId="0" borderId="1" numFmtId="2" xfId="0" applyNumberFormat="1" applyFont="1" applyBorder="1" applyAlignment="1">
      <alignment horizontal="center" vertical="top" wrapText="1"/>
    </xf>
    <xf fontId="6" fillId="0" borderId="5" numFmtId="0" xfId="0" applyFont="1" applyBorder="1" applyAlignment="1">
      <alignment horizontal="center" vertical="top" wrapText="1"/>
    </xf>
    <xf fontId="3" fillId="0" borderId="8" numFmtId="0" xfId="0" applyFont="1" applyBorder="1" applyAlignment="1">
      <alignment horizontal="center" vertical="center" wrapText="1"/>
    </xf>
    <xf fontId="4" fillId="0" borderId="8" numFmtId="49" xfId="0" applyNumberFormat="1" applyFont="1" applyBorder="1" applyAlignment="1">
      <alignment horizontal="center" textRotation="90" vertical="center" wrapText="1"/>
    </xf>
    <xf fontId="7" fillId="0" borderId="6" numFmtId="49" xfId="0" applyNumberFormat="1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3" fillId="0" borderId="9" numFmtId="0" xfId="0" applyFont="1" applyBorder="1" applyAlignment="1">
      <alignment horizontal="center" vertical="center" wrapText="1"/>
    </xf>
    <xf fontId="4" fillId="0" borderId="9" numFmtId="49" xfId="0" applyNumberFormat="1" applyFont="1" applyBorder="1" applyAlignment="1">
      <alignment horizontal="center" textRotation="90" vertical="center" wrapText="1"/>
    </xf>
    <xf fontId="7" fillId="0" borderId="1" numFmtId="49" xfId="0" applyNumberFormat="1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top" wrapText="1"/>
    </xf>
    <xf fontId="6" fillId="0" borderId="9" numFmtId="0" xfId="0" applyFont="1" applyBorder="1" applyAlignment="1">
      <alignment horizontal="center" vertical="top" wrapText="1"/>
    </xf>
    <xf fontId="2" fillId="3" borderId="1" numFmtId="0" xfId="0" applyFont="1" applyFill="1" applyBorder="1" applyAlignment="1">
      <alignment horizontal="left" vertical="center"/>
    </xf>
    <xf fontId="8" fillId="0" borderId="10" numFmtId="0" xfId="0" applyFont="1" applyBorder="1" applyAlignment="1">
      <alignment horizontal="center" vertical="center" wrapText="1"/>
    </xf>
    <xf fontId="8" fillId="0" borderId="1" numFmtId="0" xfId="0" applyFont="1" applyBorder="1" applyAlignment="1">
      <alignment horizontal="center" vertical="center" wrapText="1"/>
    </xf>
    <xf fontId="8" fillId="4" borderId="1" numFmtId="4" xfId="0" applyNumberFormat="1" applyFont="1" applyFill="1" applyBorder="1" applyAlignment="1">
      <alignment horizontal="center" vertical="center" wrapText="1"/>
    </xf>
    <xf fontId="8" fillId="0" borderId="1" numFmtId="4" xfId="0" applyNumberFormat="1" applyFont="1" applyBorder="1" applyAlignment="1">
      <alignment horizontal="center" vertical="center" wrapText="1"/>
    </xf>
    <xf fontId="8" fillId="0" borderId="1" numFmtId="4" xfId="0" applyNumberFormat="1" applyFont="1" applyBorder="1" applyAlignment="1">
      <alignment horizontal="right" vertical="center" wrapText="1"/>
    </xf>
    <xf fontId="8" fillId="0" borderId="5" numFmtId="0" xfId="0" applyFont="1" applyBorder="1" applyAlignment="1">
      <alignment horizontal="center" vertical="center" wrapText="1"/>
    </xf>
    <xf fontId="8" fillId="4" borderId="5" numFmtId="4" xfId="0" applyNumberFormat="1" applyFont="1" applyFill="1" applyBorder="1" applyAlignment="1">
      <alignment horizontal="center" vertical="center" wrapText="1"/>
    </xf>
    <xf fontId="8" fillId="0" borderId="5" numFmtId="4" xfId="0" applyNumberFormat="1" applyFont="1" applyBorder="1" applyAlignment="1">
      <alignment horizontal="right" vertical="center" wrapText="1"/>
    </xf>
    <xf fontId="8" fillId="0" borderId="11" numFmtId="0" xfId="0" applyFont="1" applyBorder="1" applyAlignment="1">
      <alignment horizontal="center" vertical="center" wrapText="1"/>
    </xf>
    <xf fontId="3" fillId="4" borderId="5" numFmtId="0" xfId="0" applyFont="1" applyFill="1" applyBorder="1" applyAlignment="1">
      <alignment horizontal="center" vertical="center" wrapText="1"/>
    </xf>
    <xf fontId="3" fillId="4" borderId="5" numFmtId="4" xfId="0" applyNumberFormat="1" applyFont="1" applyFill="1" applyBorder="1" applyAlignment="1">
      <alignment horizontal="center" vertical="center" wrapText="1"/>
    </xf>
    <xf fontId="3" fillId="4" borderId="12" numFmtId="4" xfId="0" applyNumberFormat="1" applyFont="1" applyFill="1" applyBorder="1" applyAlignment="1">
      <alignment horizontal="center" vertical="center" wrapText="1"/>
    </xf>
    <xf fontId="3" fillId="4" borderId="13" numFmtId="4" xfId="0" applyNumberFormat="1" applyFont="1" applyFill="1" applyBorder="1" applyAlignment="1">
      <alignment horizontal="center" vertical="center" wrapText="1"/>
    </xf>
    <xf fontId="2" fillId="3" borderId="2" numFmtId="0" xfId="0" applyFont="1" applyFill="1" applyBorder="1" applyAlignment="1">
      <alignment horizontal="right" vertical="center"/>
    </xf>
    <xf fontId="2" fillId="3" borderId="3" numFmtId="0" xfId="0" applyFont="1" applyFill="1" applyBorder="1" applyAlignment="1">
      <alignment horizontal="right" vertical="center"/>
    </xf>
    <xf fontId="2" fillId="3" borderId="4" numFmtId="0" xfId="0" applyFont="1" applyFill="1" applyBorder="1" applyAlignment="1">
      <alignment horizontal="right" vertical="center"/>
    </xf>
    <xf fontId="9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wrapText="1"/>
    </xf>
    <xf fontId="10" fillId="0" borderId="0" numFmtId="0" xfId="0" applyFont="1" applyAlignment="1">
      <alignment horizontal="left" vertical="center" wrapText="1"/>
    </xf>
    <xf fontId="11" fillId="0" borderId="0" numFmt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93691</xdr:colOff>
      <xdr:row>4</xdr:row>
      <xdr:rowOff>609599</xdr:rowOff>
    </xdr:from>
    <xdr:to>
      <xdr:col>8</xdr:col>
      <xdr:colOff>990599</xdr:colOff>
      <xdr:row>5</xdr:row>
      <xdr:rowOff>352424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 flipH="0" flipV="0">
          <a:off x="9742516" y="1533524"/>
          <a:ext cx="896907" cy="352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7</xdr:col>
      <xdr:colOff>31813</xdr:colOff>
      <xdr:row>4</xdr:row>
      <xdr:rowOff>609599</xdr:rowOff>
    </xdr:from>
    <xdr:to>
      <xdr:col>7</xdr:col>
      <xdr:colOff>957942</xdr:colOff>
      <xdr:row>5</xdr:row>
      <xdr:rowOff>352424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 flipH="0" flipV="0">
          <a:off x="8670988" y="1533524"/>
          <a:ext cx="926128" cy="352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266699</xdr:colOff>
      <xdr:row>3</xdr:row>
      <xdr:rowOff>1400174</xdr:rowOff>
    </xdr:from>
    <xdr:to>
      <xdr:col>9</xdr:col>
      <xdr:colOff>419099</xdr:colOff>
      <xdr:row>4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0963274" y="923924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105095</xdr:colOff>
      <xdr:row>5</xdr:row>
      <xdr:rowOff>657818</xdr:rowOff>
    </xdr:from>
    <xdr:to>
      <xdr:col>9</xdr:col>
      <xdr:colOff>1590995</xdr:colOff>
      <xdr:row>5</xdr:row>
      <xdr:rowOff>1019768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0801670" y="2191343"/>
          <a:ext cx="1485899" cy="361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70" workbookViewId="0">
      <selection activeCell="A13" activeCellId="0" sqref="A13:M13"/>
    </sheetView>
  </sheetViews>
  <sheetFormatPr defaultColWidth="8.85546875" defaultRowHeight="14.25"/>
  <cols>
    <col customWidth="1" min="1" max="1" style="2" width="55.28125"/>
    <col customWidth="1" min="2" max="2" style="2" width="9.5703125"/>
    <col bestFit="1" customWidth="1" min="3" max="3" style="3" width="8.5703125"/>
    <col customWidth="1" min="4" max="4" style="1" width="13.85546875"/>
    <col customWidth="1" min="5" max="5" style="1" width="13.5703125"/>
    <col customWidth="1" min="6" max="6" style="1" width="13.28515625"/>
    <col customWidth="1" min="7" max="7" style="1" width="15.42578125"/>
    <col customWidth="1" min="8" max="8" style="1" width="15.140625"/>
    <col customWidth="1" min="9" max="9" style="1" width="15.7109375"/>
    <col customWidth="1" min="10" max="10" style="1" width="24.85546875"/>
    <col customWidth="1" min="11" max="11" style="1" width="11.8515625"/>
    <col min="12" max="16384" style="1" width="8.85546875"/>
  </cols>
  <sheetData>
    <row r="1" ht="15">
      <c r="A1" s="4" t="s">
        <v>0</v>
      </c>
      <c r="B1" s="5" t="s">
        <v>1</v>
      </c>
      <c r="C1" s="6"/>
      <c r="D1" s="6"/>
      <c r="E1" s="6"/>
      <c r="F1" s="6"/>
      <c r="G1" s="6"/>
      <c r="H1" s="6"/>
      <c r="I1" s="6"/>
      <c r="J1" s="7"/>
    </row>
    <row r="2" ht="15">
      <c r="A2" s="4" t="s">
        <v>2</v>
      </c>
      <c r="B2" s="5" t="s">
        <v>3</v>
      </c>
      <c r="C2" s="6"/>
      <c r="D2" s="6"/>
      <c r="E2" s="6"/>
      <c r="F2" s="6"/>
      <c r="G2" s="6"/>
      <c r="H2" s="6"/>
      <c r="I2" s="6"/>
      <c r="J2" s="7"/>
    </row>
    <row r="3" ht="15">
      <c r="A3" s="4" t="s">
        <v>4</v>
      </c>
      <c r="B3" s="5" t="s">
        <v>5</v>
      </c>
      <c r="C3" s="6"/>
      <c r="D3" s="6"/>
      <c r="E3" s="6"/>
      <c r="F3" s="6"/>
      <c r="G3" s="6"/>
      <c r="H3" s="6"/>
      <c r="I3" s="6"/>
      <c r="J3" s="7"/>
    </row>
    <row r="4" ht="30" customHeight="1">
      <c r="A4" s="8" t="s">
        <v>6</v>
      </c>
      <c r="B4" s="9" t="s">
        <v>7</v>
      </c>
      <c r="C4" s="9" t="s">
        <v>8</v>
      </c>
      <c r="D4" s="10" t="s">
        <v>9</v>
      </c>
      <c r="E4" s="11"/>
      <c r="F4" s="11"/>
      <c r="G4" s="12" t="s">
        <v>10</v>
      </c>
      <c r="H4" s="12"/>
      <c r="I4" s="12"/>
      <c r="J4" s="13" t="s">
        <v>11</v>
      </c>
      <c r="K4" s="13" t="s">
        <v>12</v>
      </c>
      <c r="L4" s="1"/>
      <c r="M4" s="1"/>
    </row>
    <row r="5" ht="48" customHeight="1">
      <c r="A5" s="14"/>
      <c r="B5" s="15"/>
      <c r="C5" s="15"/>
      <c r="D5" s="16" t="s">
        <v>13</v>
      </c>
      <c r="E5" s="16" t="s">
        <v>14</v>
      </c>
      <c r="F5" s="16" t="s">
        <v>15</v>
      </c>
      <c r="G5" s="17" t="s">
        <v>16</v>
      </c>
      <c r="H5" s="17" t="s">
        <v>17</v>
      </c>
      <c r="I5" s="17" t="s">
        <v>18</v>
      </c>
      <c r="J5" s="18"/>
      <c r="K5" s="18"/>
      <c r="L5" s="1"/>
      <c r="M5" s="1"/>
    </row>
    <row r="6" ht="120.59999999999999" customHeight="1">
      <c r="A6" s="19"/>
      <c r="B6" s="20"/>
      <c r="C6" s="20"/>
      <c r="D6" s="21" t="s">
        <v>19</v>
      </c>
      <c r="E6" s="21" t="s">
        <v>19</v>
      </c>
      <c r="F6" s="21" t="s">
        <v>19</v>
      </c>
      <c r="G6" s="22"/>
      <c r="H6" s="22"/>
      <c r="I6" s="22"/>
      <c r="J6" s="23"/>
      <c r="K6" s="23"/>
      <c r="L6" s="1"/>
      <c r="M6" s="1"/>
    </row>
    <row r="7" ht="15">
      <c r="A7" s="24" t="s">
        <v>20</v>
      </c>
      <c r="B7" s="25" t="s">
        <v>21</v>
      </c>
      <c r="C7" s="26">
        <v>1</v>
      </c>
      <c r="D7" s="27">
        <v>13331</v>
      </c>
      <c r="E7" s="27">
        <v>13163</v>
      </c>
      <c r="F7" s="27">
        <v>13463</v>
      </c>
      <c r="G7" s="28">
        <f>AVERAGE(D7,E7,F7)</f>
        <v>13319</v>
      </c>
      <c r="H7" s="28">
        <f>SQRT(((SUM((POWER(F7-G7,2)),(POWER(E7-G7,2)),(POWER(D7-G7,2)))/(COUNT(D7,E7,F7)-1))))</f>
        <v>150.35956903370001</v>
      </c>
      <c r="I7" s="28">
        <f>H7/G7*100</f>
        <v>1.1289103463751033</v>
      </c>
      <c r="J7" s="28">
        <f>((C7/3)*(SUM(D7,E7,F7)))</f>
        <v>13319</v>
      </c>
      <c r="K7" s="29">
        <v>13040.43</v>
      </c>
      <c r="L7" s="1"/>
      <c r="M7" s="1"/>
    </row>
    <row r="8" ht="15">
      <c r="A8" s="24" t="s">
        <v>22</v>
      </c>
      <c r="B8" s="25" t="s">
        <v>21</v>
      </c>
      <c r="C8" s="30">
        <v>1</v>
      </c>
      <c r="D8" s="31">
        <v>40289</v>
      </c>
      <c r="E8" s="31">
        <v>39779</v>
      </c>
      <c r="F8" s="31">
        <v>40687</v>
      </c>
      <c r="G8" s="28">
        <f>AVERAGE(D8,E8,F8)</f>
        <v>40251.666666666664</v>
      </c>
      <c r="H8" s="28">
        <f>SQRT(((SUM((POWER(F8-G8,2)),(POWER(E8-G8,2)),(POWER(D8-G8,2)))/(COUNT(D8,E8,F8)-1))))</f>
        <v>455.1497921930025</v>
      </c>
      <c r="I8" s="28">
        <f>H8/G8*100</f>
        <v>1.1307601147604718</v>
      </c>
      <c r="J8" s="28">
        <f>((C8/3)*(SUM(D8,E8,F8)))</f>
        <v>40251.666666666664</v>
      </c>
      <c r="K8" s="29">
        <v>39409.800000000003</v>
      </c>
      <c r="L8" s="1"/>
      <c r="M8" s="1"/>
    </row>
    <row r="9" ht="15">
      <c r="A9" s="24" t="s">
        <v>23</v>
      </c>
      <c r="B9" s="25" t="s">
        <v>21</v>
      </c>
      <c r="C9" s="30">
        <v>1</v>
      </c>
      <c r="D9" s="31">
        <v>2393</v>
      </c>
      <c r="E9" s="31">
        <v>2362</v>
      </c>
      <c r="F9" s="31">
        <v>2416</v>
      </c>
      <c r="G9" s="28">
        <f>AVERAGE(D9,E9,F9)</f>
        <v>2390.3333333333335</v>
      </c>
      <c r="H9" s="28">
        <f>SQRT(((SUM((POWER(F9-G9,2)),(POWER(E9-G9,2)),(POWER(D9-G9,2)))/(COUNT(D9,E9,F9)-1))))</f>
        <v>27.098585448936877</v>
      </c>
      <c r="I9" s="28">
        <f>H9/G9*100</f>
        <v>1.1336739136356244</v>
      </c>
      <c r="J9" s="28">
        <f>((C9/3)*(SUM(D9,E9,F9)))</f>
        <v>2390.333333333333</v>
      </c>
      <c r="K9" s="29">
        <v>2340.3400000000001</v>
      </c>
      <c r="L9" s="1"/>
      <c r="M9" s="1"/>
    </row>
    <row r="10" ht="15">
      <c r="A10" s="24" t="s">
        <v>24</v>
      </c>
      <c r="B10" s="25" t="s">
        <v>21</v>
      </c>
      <c r="C10" s="30">
        <v>1</v>
      </c>
      <c r="D10" s="31">
        <v>5494</v>
      </c>
      <c r="E10" s="31">
        <v>5424</v>
      </c>
      <c r="F10" s="31">
        <v>5548</v>
      </c>
      <c r="G10" s="28">
        <f>AVERAGE(D10,E10,F10)</f>
        <v>5488.666666666667</v>
      </c>
      <c r="H10" s="28">
        <f>SQRT(((SUM((POWER(F10-G10,2)),(POWER(E10-G10,2)),(POWER(D10-G10,2)))/(COUNT(D10,E10,F10)-1))))</f>
        <v>62.171804970849401</v>
      </c>
      <c r="I10" s="28">
        <f>H10/G10*100</f>
        <v>1.132730565483713</v>
      </c>
      <c r="J10" s="28">
        <f>((C10/3)*(SUM(D10,E10,F10)))</f>
        <v>5488.6666666666661</v>
      </c>
      <c r="K10" s="32">
        <v>5373.8699999999999</v>
      </c>
      <c r="L10" s="1"/>
    </row>
    <row r="11" ht="15">
      <c r="A11" s="33"/>
      <c r="B11" s="25"/>
      <c r="C11" s="34"/>
      <c r="D11" s="35"/>
      <c r="E11" s="35"/>
      <c r="F11" s="35"/>
      <c r="G11" s="35"/>
      <c r="H11" s="35"/>
      <c r="I11" s="35"/>
      <c r="J11" s="36">
        <f>SUM(J7:J10)</f>
        <v>61449.666666666664</v>
      </c>
      <c r="K11" s="37">
        <f>SUM(K7:K10)</f>
        <v>60164.44000000001</v>
      </c>
      <c r="L11" s="1"/>
    </row>
    <row r="12" ht="16.5" customHeight="1">
      <c r="A12" s="38" t="s">
        <v>25</v>
      </c>
      <c r="B12" s="39"/>
      <c r="C12" s="39"/>
      <c r="D12" s="39"/>
      <c r="E12" s="39"/>
      <c r="F12" s="39"/>
      <c r="G12" s="39"/>
      <c r="H12" s="39"/>
      <c r="I12" s="40"/>
      <c r="J12" s="35">
        <f>J11</f>
        <v>61449.666666666664</v>
      </c>
    </row>
    <row r="13" ht="14.25">
      <c r="A13" s="2"/>
      <c r="E13" s="1"/>
      <c r="F13" s="1"/>
      <c r="G13" s="1"/>
    </row>
    <row r="14" ht="15.75">
      <c r="A14" s="41" t="s">
        <v>26</v>
      </c>
      <c r="B14" s="41"/>
      <c r="C14" s="41"/>
      <c r="D14" s="41"/>
      <c r="E14" s="41"/>
      <c r="F14" s="41"/>
      <c r="G14" s="41"/>
      <c r="H14" s="41"/>
      <c r="I14" s="41"/>
      <c r="J14" s="41"/>
    </row>
    <row r="15">
      <c r="A15" s="42"/>
      <c r="B15" s="1"/>
      <c r="C15" s="1"/>
    </row>
    <row r="16" ht="39.75" customHeight="1">
      <c r="A16" s="43" t="s">
        <v>27</v>
      </c>
      <c r="B16" s="43"/>
      <c r="C16" s="43"/>
      <c r="D16" s="43"/>
      <c r="E16" s="43"/>
      <c r="F16" s="43"/>
      <c r="G16" s="43"/>
      <c r="H16" s="43"/>
      <c r="I16" s="43"/>
      <c r="J16" s="43"/>
    </row>
    <row r="17">
      <c r="A17" s="42"/>
      <c r="B17" s="1"/>
      <c r="C17" s="1"/>
      <c r="E17" s="1"/>
      <c r="F17" s="1"/>
      <c r="G17" s="1"/>
    </row>
    <row r="18">
      <c r="A18" s="42"/>
      <c r="B18" s="1"/>
      <c r="C18" s="1"/>
      <c r="E18" s="1"/>
      <c r="F18" s="1"/>
      <c r="G18" s="1"/>
    </row>
    <row r="19">
      <c r="A19" s="42"/>
      <c r="B19" s="1"/>
      <c r="C19" s="1"/>
    </row>
    <row r="20" ht="19.5" customHeight="1">
      <c r="A20" s="41" t="s">
        <v>28</v>
      </c>
      <c r="B20" s="41"/>
      <c r="C20" s="41"/>
      <c r="D20" s="41"/>
      <c r="E20" s="41"/>
      <c r="F20" s="41"/>
      <c r="I20" s="44" t="s">
        <v>29</v>
      </c>
    </row>
    <row r="21" ht="26.25" customHeight="1">
      <c r="A21" s="41" t="s">
        <v>30</v>
      </c>
      <c r="B21" s="41"/>
      <c r="C21" s="41"/>
      <c r="D21" s="41"/>
      <c r="E21" s="41"/>
      <c r="F21" s="41"/>
      <c r="I21" s="44"/>
    </row>
    <row r="22">
      <c r="C22" s="1"/>
      <c r="J22" s="3"/>
    </row>
  </sheetData>
  <mergeCells count="20">
    <mergeCell ref="B1:J1"/>
    <mergeCell ref="B2:J2"/>
    <mergeCell ref="B3:J3"/>
    <mergeCell ref="A4:A6"/>
    <mergeCell ref="B4:B6"/>
    <mergeCell ref="C4:C6"/>
    <mergeCell ref="D4:F4"/>
    <mergeCell ref="G4:I4"/>
    <mergeCell ref="J4:J6"/>
    <mergeCell ref="K4:K6"/>
    <mergeCell ref="G5:G6"/>
    <mergeCell ref="H5:H6"/>
    <mergeCell ref="I5:I6"/>
    <mergeCell ref="A11:B11"/>
    <mergeCell ref="A12:I12"/>
    <mergeCell ref="A14:J14"/>
    <mergeCell ref="A16:J16"/>
    <mergeCell ref="A20:F20"/>
    <mergeCell ref="I20:I21"/>
    <mergeCell ref="A21:F21"/>
  </mergeCells>
  <printOptions headings="0" gridLines="0"/>
  <pageMargins left="0.69999999999999996" right="0.69999999999999996" top="0.75" bottom="0.75" header="0.29999999999999999" footer="0.29999999999999999"/>
  <pageSetup paperSize="9" scale="67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 А</dc:creator>
  <cp:lastModifiedBy>shkurko_gv</cp:lastModifiedBy>
  <cp:revision>1</cp:revision>
  <dcterms:created xsi:type="dcterms:W3CDTF">2018-04-18T00:49:52Z</dcterms:created>
  <dcterms:modified xsi:type="dcterms:W3CDTF">2026-06-26T03:59:26Z</dcterms:modified>
</cp:coreProperties>
</file>