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<sst xmlns="http://schemas.openxmlformats.org/spreadsheetml/2006/main" count="40" uniqueCount="36">
  <si>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 xml:space="preserve">Приложение № ___</t>
  </si>
  <si>
    <t xml:space="preserve">Расчет и обоснование начальной (максимальной) цены контракта</t>
  </si>
  <si>
    <t xml:space="preserve">на поставку товара - масло подсолнечное рафинированное</t>
  </si>
  <si>
    <t xml:space="preserve">Используемый метод определения цены контракта с обоснованием: Начальная (максимальная) цена контракта сформирована методом сопоставимых рыночных цен (анализа рынка) в результате изучения функционирующего рынка, проведенного Заказчиком. Источником информации для установления начальной (максимальной) цены контракта являются коммерческие предложения от контрагентов, общедоступная ценова яинформация из сети Интернет</t>
  </si>
  <si>
    <t xml:space="preserve">№ п/п</t>
  </si>
  <si>
    <t xml:space="preserve">Наименование и основные характеристики объекта закупки</t>
  </si>
  <si>
    <t xml:space="preserve">Ед. изм.</t>
  </si>
  <si>
    <t xml:space="preserve">Кол-во объем</t>
  </si>
  <si>
    <t xml:space="preserve">Источник информации для определения НМЦ (цена,руб.)</t>
  </si>
  <si>
    <t xml:space="preserve">σ</t>
  </si>
  <si>
    <t xml:space="preserve">Средняя цена, руб.</t>
  </si>
  <si>
    <t xml:space="preserve">Минимальная цена, руб.</t>
  </si>
  <si>
    <t xml:space="preserve">Коэф.вариации V</t>
  </si>
  <si>
    <t xml:space="preserve">Сумма (руб.)</t>
  </si>
  <si>
    <t xml:space="preserve">https://swlife.ru/112125?ysclid=mmtddnvqgh628965593</t>
  </si>
  <si>
    <t xml:space="preserve">https://promportal.su/goods/35064506/maslo-podsolnechnoe-rafinirovannoe.htm</t>
  </si>
  <si>
    <t xml:space="preserve">https://agrokomplexshop.ru/catalog/sousy_masla_pripravy/rastitelnye_masla_i_zapravki/maslo_podsolnechnoe_rafinirovannoe_zolotaya_semechka_1l/?ysclid=mmt5pblj1e921488942</t>
  </si>
  <si>
    <t xml:space="preserve">КП ООО "Продпак" вх. № 121 12.12.2025 №121</t>
  </si>
  <si>
    <t xml:space="preserve">https://zakupki.gov.ru/epz/contract/contractCard/payment-info-and-target-of-order.html?reestrNumber=1344304127325000017&amp;contractInfoId=103723641</t>
  </si>
  <si>
    <t xml:space="preserve">1.</t>
  </si>
  <si>
    <t xml:space="preserve">Масло подсолнечное рафинированное</t>
  </si>
  <si>
    <t xml:space="preserve">л</t>
  </si>
  <si>
    <t xml:space="preserve">Инициатор закупки:</t>
  </si>
  <si>
    <t xml:space="preserve">Старший инспектор ОТО</t>
  </si>
  <si>
    <t xml:space="preserve">майор внутренней службы</t>
  </si>
  <si>
    <t xml:space="preserve">А.М. Насибова</t>
  </si>
  <si>
    <t xml:space="preserve">"___" __________ 2026 г.</t>
  </si>
  <si>
    <t xml:space="preserve">Согласовано:</t>
  </si>
  <si>
    <t xml:space="preserve">Старший инспектор ГОЗ и ГЗ ОТО</t>
  </si>
  <si>
    <t xml:space="preserve">старший лейтенант внутренней службы</t>
  </si>
  <si>
    <t xml:space="preserve">А.А. Мамухов</t>
  </si>
  <si>
    <t xml:space="preserve">Заместитель начальника ОТО</t>
  </si>
  <si>
    <t xml:space="preserve">А.С. Канихов</t>
  </si>
  <si>
    <t xml:space="preserve">Заместитель начальника</t>
  </si>
  <si>
    <t xml:space="preserve">подполковник внутренней службы</t>
  </si>
  <si>
    <t xml:space="preserve">Т.М. Шомахов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</si>
</sst>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_-* #,##0_р_._-;\-* #,##0_р_._-;_-* \-??_р_._-;_-@_-"/>
    <numFmt numFmtId="167" formatCode="#,##0.00"/>
    <numFmt numFmtId="168" formatCode="0.00"/>
    <numFmt numFmtId="169" formatCode="_-* #,##0.00&quot;р.&quot;_-;\-* #,##0.00&quot;р.&quot;_-;_-* \-??&quot;р.&quot;_-;_-@_-"/>
    <numFmt numFmtId="170" formatCode="0.000"/>
    <numFmt numFmtId="171" formatCode="0.0000"/>
  </numFmts>
  <fonts count="14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mbria"/>
      <family val="0"/>
      <charset val="1"/>
    </font>
    <font>
      <sz val="11"/>
      <color theme="1"/>
      <name val="Times New Roman"/>
      <family val="0"/>
      <charset val="1"/>
    </font>
    <font>
      <b val="true"/>
      <sz val="11"/>
      <color theme="1"/>
      <name val="Times New Roman"/>
      <family val="0"/>
      <charset val="1"/>
    </font>
    <font>
      <u val="single"/>
      <sz val="10"/>
      <color theme="10"/>
      <name val="Times New Roman"/>
      <family val="0"/>
      <charset val="1"/>
    </font>
    <font>
      <sz val="10"/>
      <color theme="1"/>
      <name val="Times New Roman"/>
      <family val="0"/>
      <charset val="1"/>
    </font>
    <font>
      <sz val="11"/>
      <color rgb="FF002060"/>
      <name val="Times New Roman"/>
      <family val="0"/>
      <charset val="1"/>
    </font>
    <font>
      <sz val="1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u val="single"/>
      <sz val="12.1"/>
      <color theme="10"/>
      <name val="Calibri"/>
      <family val="0"/>
      <charset val="1"/>
    </font>
    <font>
      <sz val="12"/>
      <color theme="1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4" activeCellId="0" sqref="F14"/>
    </sheetView>
  </sheetViews>
  <sheetFormatPr defaultColWidth="9.859375" defaultRowHeight="15" customHeight="true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1" width="35.29"/>
    <col collapsed="false" customWidth="true" hidden="false" outlineLevel="0" max="3" min="3" style="1" width="5.71"/>
    <col collapsed="false" customWidth="false" hidden="false" outlineLevel="0" max="4" min="4" style="1" width="9.86"/>
    <col collapsed="false" customWidth="true" hidden="false" outlineLevel="0" max="5" min="5" style="1" width="15.42"/>
    <col collapsed="false" customWidth="true" hidden="false" outlineLevel="0" max="6" min="6" style="1" width="18"/>
    <col collapsed="false" customWidth="true" hidden="false" outlineLevel="0" max="7" min="7" style="1" width="17.15"/>
    <col collapsed="false" customWidth="true" hidden="false" outlineLevel="0" max="8" min="8" style="1" width="15.29"/>
    <col collapsed="false" customWidth="true" hidden="false" outlineLevel="0" max="9" min="9" style="1" width="18"/>
    <col collapsed="false" customWidth="true" hidden="false" outlineLevel="0" max="10" min="10" style="1" width="8.42"/>
    <col collapsed="false" customWidth="true" hidden="false" outlineLevel="0" max="11" min="11" style="1" width="10.71"/>
    <col collapsed="false" customWidth="true" hidden="true" outlineLevel="0" max="12" min="12" style="1" width="10.71"/>
    <col collapsed="false" customWidth="true" hidden="false" outlineLevel="0" max="13" min="13" style="1" width="8.42"/>
    <col collapsed="false" customWidth="true" hidden="false" outlineLevel="0" max="14" min="14" style="1" width="20.42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="1" customFormat="true" ht="16.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true" ht="33.75" hidden="false" customHeight="true" outlineLevel="0" collapsed="false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="1" customFormat="true" ht="48.75" hidden="false" customHeight="true" outlineLevel="0" collapsed="false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customFormat="false" ht="15" hidden="false" customHeight="false" outlineLevel="0" collapsed="false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A6" s="9" t="s">
        <v>4</v>
      </c>
      <c r="B6" s="9" t="s">
        <v>5</v>
      </c>
      <c r="C6" s="9" t="s">
        <v>6</v>
      </c>
      <c r="D6" s="9" t="s">
        <v>7</v>
      </c>
      <c r="E6" s="10" t="s">
        <v>8</v>
      </c>
      <c r="F6" s="10"/>
      <c r="G6" s="10"/>
      <c r="H6" s="10"/>
      <c r="I6" s="10"/>
      <c r="J6" s="10" t="s">
        <v>9</v>
      </c>
      <c r="K6" s="9" t="s">
        <v>10</v>
      </c>
      <c r="L6" s="9" t="s">
        <v>11</v>
      </c>
      <c r="M6" s="9" t="s">
        <v>12</v>
      </c>
      <c r="N6" s="9" t="s">
        <v>13</v>
      </c>
    </row>
    <row r="7" s="2" customFormat="true" ht="135" hidden="false" customHeight="true" outlineLevel="0" collapsed="false">
      <c r="A7" s="9"/>
      <c r="B7" s="9"/>
      <c r="C7" s="9"/>
      <c r="D7" s="9"/>
      <c r="E7" s="11" t="s">
        <v>14</v>
      </c>
      <c r="F7" s="12" t="s">
        <v>15</v>
      </c>
      <c r="G7" s="12" t="s">
        <v>16</v>
      </c>
      <c r="H7" s="13" t="s">
        <v>17</v>
      </c>
      <c r="I7" s="14" t="s">
        <v>18</v>
      </c>
      <c r="J7" s="10"/>
      <c r="K7" s="9"/>
      <c r="L7" s="9"/>
      <c r="M7" s="9"/>
      <c r="N7" s="9"/>
    </row>
    <row r="8" s="22" customFormat="true" ht="15" hidden="false" customHeight="false" outlineLevel="0" collapsed="false">
      <c r="A8" s="9" t="s">
        <v>19</v>
      </c>
      <c r="B8" s="15" t="s">
        <v>20</v>
      </c>
      <c r="C8" s="16" t="s">
        <v>21</v>
      </c>
      <c r="D8" s="17" t="n">
        <v>1000</v>
      </c>
      <c r="E8" s="18" t="n">
        <v>141.6</v>
      </c>
      <c r="F8" s="18" t="n">
        <v>125</v>
      </c>
      <c r="G8" s="18" t="n">
        <v>149.99</v>
      </c>
      <c r="H8" s="18" t="n">
        <v>150</v>
      </c>
      <c r="I8" s="18" t="n">
        <v>123.3</v>
      </c>
      <c r="J8" s="19" t="n">
        <f aca="false">ROUND(SQRT((POWER(E8-K8, 2)+POWER(F8-K8, 2)+POWER(G8-K8, 2)+POWER(H8-K8, 2)+POWER(I8-K8, 2))/4), 2)</f>
        <v>13.09</v>
      </c>
      <c r="K8" s="20" t="n">
        <v>138</v>
      </c>
      <c r="L8" s="20" t="n">
        <f aca="false">MIN(E8:I8)</f>
        <v>123.3</v>
      </c>
      <c r="M8" s="20" t="n">
        <f aca="false">ROUND(J8/K8*100, 2)</f>
        <v>9.49</v>
      </c>
      <c r="N8" s="21" t="n">
        <f aca="false">D8*K8</f>
        <v>138000</v>
      </c>
    </row>
    <row r="9" customFormat="false" ht="15" hidden="false" customHeight="false" outlineLevel="0" collapsed="false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 t="n">
        <f aca="false">SUM(N8)</f>
        <v>138000</v>
      </c>
      <c r="P9" s="25"/>
    </row>
    <row r="10" s="1" customFormat="true" ht="15" hidden="false" customHeight="false" outlineLevel="0" collapsed="false">
      <c r="A10" s="23"/>
      <c r="B10" s="23"/>
      <c r="C10" s="23"/>
      <c r="D10" s="23"/>
      <c r="E10" s="23"/>
      <c r="F10" s="26"/>
      <c r="G10" s="23"/>
      <c r="H10" s="23"/>
      <c r="I10" s="23"/>
      <c r="J10" s="23"/>
      <c r="K10" s="23"/>
      <c r="L10" s="23"/>
      <c r="M10" s="23"/>
      <c r="N10" s="24"/>
    </row>
    <row r="11" customFormat="false" ht="15" hidden="false" customHeight="false" outlineLevel="0" collapsed="false">
      <c r="A11" s="2" t="s">
        <v>22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customFormat="false" ht="15" hidden="false" customHeight="false" outlineLevel="0" collapsed="false">
      <c r="A12" s="2" t="s">
        <v>23</v>
      </c>
      <c r="B12" s="2"/>
      <c r="C12" s="2"/>
      <c r="D12" s="2"/>
      <c r="E12" s="2"/>
      <c r="F12" s="27"/>
      <c r="G12" s="2"/>
      <c r="H12" s="2"/>
      <c r="I12" s="2"/>
      <c r="J12" s="2"/>
      <c r="K12" s="2"/>
      <c r="L12" s="2"/>
      <c r="M12" s="2"/>
      <c r="N12" s="2"/>
    </row>
    <row r="13" customFormat="false" ht="15.1" hidden="false" customHeight="false" outlineLevel="0" collapsed="false">
      <c r="A13" s="2" t="s">
        <v>24</v>
      </c>
      <c r="B13" s="2"/>
      <c r="C13" s="2"/>
      <c r="D13" s="2"/>
      <c r="E13" s="2"/>
      <c r="F13" s="28"/>
      <c r="G13" s="2"/>
      <c r="H13" s="2"/>
      <c r="I13" s="2" t="s">
        <v>25</v>
      </c>
      <c r="J13" s="2"/>
      <c r="K13" s="2"/>
      <c r="L13" s="2"/>
      <c r="M13" s="2"/>
      <c r="N13" s="2"/>
    </row>
    <row r="14" s="1" customFormat="true" ht="15" hidden="false" customHeight="false" outlineLevel="0" collapsed="false">
      <c r="A14" s="2" t="s">
        <v>26</v>
      </c>
      <c r="B14" s="2"/>
      <c r="C14" s="2"/>
      <c r="D14" s="2"/>
      <c r="E14" s="2"/>
      <c r="F14" s="29"/>
      <c r="G14" s="2"/>
      <c r="H14" s="2"/>
      <c r="I14" s="2"/>
      <c r="J14" s="2"/>
      <c r="K14" s="2"/>
      <c r="L14" s="2"/>
      <c r="M14" s="2"/>
      <c r="N14" s="2"/>
    </row>
    <row r="15" customFormat="false" ht="15" hidden="false" customHeight="false" outlineLevel="0" collapsed="false">
      <c r="A15" s="2"/>
      <c r="B15" s="2"/>
      <c r="C15" s="2"/>
      <c r="D15" s="2"/>
      <c r="E15" s="2"/>
      <c r="F15" s="2"/>
      <c r="G15" s="2"/>
      <c r="H15" s="2"/>
      <c r="I15" s="2"/>
    </row>
    <row r="16" customFormat="false" ht="15" hidden="false" customHeight="false" outlineLevel="0" collapsed="false">
      <c r="A16" s="2" t="s">
        <v>27</v>
      </c>
      <c r="B16" s="2"/>
      <c r="C16" s="2"/>
      <c r="D16" s="2"/>
      <c r="E16" s="2"/>
      <c r="F16" s="2"/>
      <c r="G16" s="2"/>
      <c r="H16" s="2"/>
      <c r="I16" s="2"/>
    </row>
    <row r="17" s="1" customFormat="true" ht="15" hidden="false" customHeight="false" outlineLevel="0" collapsed="false">
      <c r="A17" s="2" t="s">
        <v>28</v>
      </c>
      <c r="B17" s="2"/>
      <c r="C17" s="2"/>
      <c r="D17" s="2"/>
      <c r="E17" s="2"/>
      <c r="F17" s="2"/>
      <c r="G17" s="2"/>
      <c r="H17" s="2"/>
      <c r="I17" s="2"/>
    </row>
    <row r="18" s="1" customFormat="true" ht="15" hidden="false" customHeight="false" outlineLevel="0" collapsed="false">
      <c r="A18" s="2" t="s">
        <v>29</v>
      </c>
      <c r="B18" s="2"/>
      <c r="C18" s="2"/>
      <c r="D18" s="2"/>
      <c r="E18" s="2"/>
      <c r="F18" s="2"/>
      <c r="G18" s="2"/>
      <c r="H18" s="2"/>
      <c r="I18" s="2" t="s">
        <v>30</v>
      </c>
    </row>
    <row r="19" s="1" customFormat="true" ht="15" hidden="false" customHeight="false" outlineLevel="0" collapsed="false">
      <c r="A19" s="2" t="s">
        <v>26</v>
      </c>
      <c r="B19" s="2"/>
      <c r="C19" s="2"/>
      <c r="D19" s="2"/>
      <c r="E19" s="2"/>
      <c r="F19" s="29"/>
      <c r="G19" s="2"/>
      <c r="H19" s="2"/>
      <c r="I19" s="2"/>
      <c r="J19" s="2"/>
      <c r="K19" s="2"/>
      <c r="L19" s="2"/>
      <c r="M19" s="2"/>
      <c r="N19" s="2"/>
    </row>
    <row r="20" s="1" customFormat="true" ht="15" hidden="false" customHeight="false" outlineLevel="0" collapsed="false">
      <c r="A20" s="2"/>
      <c r="B20" s="2"/>
      <c r="C20" s="2"/>
      <c r="D20" s="2"/>
      <c r="E20" s="2"/>
      <c r="F20" s="29"/>
      <c r="G20" s="2"/>
      <c r="H20" s="2"/>
      <c r="I20" s="2"/>
      <c r="J20" s="2"/>
      <c r="K20" s="2"/>
      <c r="L20" s="2"/>
      <c r="M20" s="2"/>
      <c r="N20" s="2"/>
    </row>
    <row r="21" s="1" customFormat="true" ht="15" hidden="false" customHeight="false" outlineLevel="0" collapsed="false">
      <c r="A21" s="2" t="s">
        <v>31</v>
      </c>
      <c r="B21" s="2"/>
      <c r="C21" s="2"/>
      <c r="D21" s="2"/>
      <c r="E21" s="2"/>
      <c r="F21" s="27"/>
      <c r="G21" s="2"/>
      <c r="H21" s="2"/>
      <c r="I21" s="2"/>
      <c r="J21" s="2"/>
      <c r="K21" s="2"/>
      <c r="L21" s="2"/>
      <c r="M21" s="2"/>
      <c r="N21" s="2"/>
    </row>
    <row r="22" s="1" customFormat="true" ht="15.1" hidden="false" customHeight="false" outlineLevel="0" collapsed="false">
      <c r="A22" s="2" t="s">
        <v>24</v>
      </c>
      <c r="B22" s="2"/>
      <c r="C22" s="2"/>
      <c r="D22" s="2"/>
      <c r="E22" s="2"/>
      <c r="F22" s="28"/>
      <c r="G22" s="2"/>
      <c r="H22" s="2"/>
      <c r="I22" s="2" t="s">
        <v>32</v>
      </c>
      <c r="J22" s="2"/>
      <c r="K22" s="2"/>
      <c r="L22" s="2"/>
      <c r="M22" s="2"/>
      <c r="N22" s="2"/>
    </row>
    <row r="23" customFormat="false" ht="15" hidden="false" customHeight="false" outlineLevel="0" collapsed="false">
      <c r="A23" s="2" t="s">
        <v>26</v>
      </c>
    </row>
    <row r="25" s="1" customFormat="true" ht="15" hidden="false" customHeight="false" outlineLevel="0" collapsed="false">
      <c r="A25" s="2" t="s">
        <v>33</v>
      </c>
      <c r="B25" s="2"/>
      <c r="C25" s="2"/>
      <c r="D25" s="2"/>
      <c r="E25" s="2"/>
      <c r="F25" s="27"/>
      <c r="G25" s="2"/>
      <c r="H25" s="2"/>
      <c r="I25" s="2"/>
      <c r="J25" s="2"/>
      <c r="K25" s="2"/>
      <c r="L25" s="2"/>
      <c r="M25" s="2"/>
      <c r="N25" s="2"/>
    </row>
    <row r="26" s="1" customFormat="true" ht="15.1" hidden="false" customHeight="false" outlineLevel="0" collapsed="false">
      <c r="A26" s="2" t="s">
        <v>34</v>
      </c>
      <c r="B26" s="2"/>
      <c r="C26" s="2"/>
      <c r="D26" s="2"/>
      <c r="E26" s="2"/>
      <c r="F26" s="28"/>
      <c r="G26" s="2"/>
      <c r="H26" s="2"/>
      <c r="I26" s="2" t="s">
        <v>35</v>
      </c>
      <c r="J26" s="2"/>
      <c r="K26" s="2"/>
      <c r="L26" s="2"/>
      <c r="M26" s="2"/>
      <c r="N26" s="2"/>
    </row>
    <row r="27" s="1" customFormat="true" ht="15" hidden="false" customHeight="false" outlineLevel="0" collapsed="false">
      <c r="A27" s="2" t="s">
        <v>26</v>
      </c>
    </row>
  </sheetData>
  <mergeCells count="13">
    <mergeCell ref="A2:N2"/>
    <mergeCell ref="A3:N3"/>
    <mergeCell ref="A4:N4"/>
    <mergeCell ref="A6:A7"/>
    <mergeCell ref="B6:B7"/>
    <mergeCell ref="C6:C7"/>
    <mergeCell ref="D6:D7"/>
    <mergeCell ref="E6:I6"/>
    <mergeCell ref="J6:J7"/>
    <mergeCell ref="K6:K7"/>
    <mergeCell ref="L6:L7"/>
    <mergeCell ref="M6:M7"/>
    <mergeCell ref="N6:N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2014-07-31T04:30:16Z</dcterms:created>
  <dc:creator/>
  <dc:description/>
  <dc:language>ru-RU</dc:language>
  <cp:lastModifiedBy/>
  <cp:lastPrinted>2026-03-16T12:17:49Z</cp:lastPrinted>
  <dcterms:modified xsi:type="dcterms:W3CDTF">2026-03-18T17:43:04Z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