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<sst xmlns="http://schemas.openxmlformats.org/spreadsheetml/2006/main" count="29" uniqueCount="27">
  <si>
    <t xml:space="preserve">Приложение №1 к документации </t>
  </si>
  <si>
    <t xml:space="preserve">Расчет и обоснование начальной (максимальной) цены контракта</t>
  </si>
  <si>
    <t xml:space="preserve">Наименование объекта закупки: Оказание услуг по проведению предрейсовых медицинских осмотров водителей транспортных средств для нужд УФССП России по Воронежской области.</t>
  </si>
  <si>
    <t xml:space="preserve">Расчет 
 обоснования начальной (максимальной) цены контракта 
При расчете начальной (максимальной) цены контракта использовался метод сопоставимых рыночных цен. Расчет производился по формуле 
 ,
где:
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- цена единицы товара, работы, услуги, представленная в источнике с номером i (руб.)
</t>
  </si>
  <si>
    <t xml:space="preserve">Используемый метод определения НМЦК </t>
  </si>
  <si>
    <t xml:space="preserve">Метод сопоставимых рыночных цен. Коэффициент вариации: где V - коэффициент вариации,                                                          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</t>
  </si>
  <si>
    <t xml:space="preserve">П/П</t>
  </si>
  <si>
    <t xml:space="preserve">Основные характеристики объекта услуги в соответствии с техническим заданием</t>
  </si>
  <si>
    <t xml:space="preserve">Ед. изм.</t>
  </si>
  <si>
    <t xml:space="preserve">Кол-во</t>
  </si>
  <si>
    <t xml:space="preserve">Цена товаров (Работ, услуг) поставщиков (подрядчиков, исполнителей), руб</t>
  </si>
  <si>
    <t xml:space="preserve">Средняя арифметическая цена за единицу, руб.</t>
  </si>
  <si>
    <t xml:space="preserve">Среднее квадратичное отклонение </t>
  </si>
  <si>
    <t xml:space="preserve">Коэффициент вариации, % (не должен превышать 33%)</t>
  </si>
  <si>
    <t xml:space="preserve">Цена за единицу с учетом доведенных лимитов бюджетных ассигнований, (руб.)</t>
  </si>
  <si>
    <t xml:space="preserve">Цена, определенная методом сопоставимых рыночных цен (анализа рынка)</t>
  </si>
  <si>
    <t xml:space="preserve">Поставщик 1 Вх. № 53620/26/36000 17.07.2026</t>
  </si>
  <si>
    <t xml:space="preserve">Поставщик 2 Вх. № 53520/26/36000 17.07.2026</t>
  </si>
  <si>
    <t xml:space="preserve">Поставщик 3 Вх. № 53600/26/36000 17.07.2026</t>
  </si>
  <si>
    <t xml:space="preserve">Услуги по проведению предрейсовых медицинских осмотров водителей </t>
  </si>
  <si>
    <t xml:space="preserve">шт</t>
  </si>
  <si>
    <t xml:space="preserve">ИКЗ 261366406237736640100100280000000000</t>
  </si>
  <si>
    <t xml:space="preserve">Коэффициент вариации по всем позициям не превышает 33 %. Совокупность цен принимается однородной.</t>
  </si>
  <si>
    <t xml:space="preserve">НМЦК расчитывается в соответствии с приказом Минэкономразвития России от 02.10.2013. № 567</t>
  </si>
  <si>
    <t xml:space="preserve">"Об утверждении Методических рекомендаций по применению методов определения начальной (максимальной) цены </t>
  </si>
  <si>
    <t xml:space="preserve">контракта, цены контракта, заключаемого с единственным поставщиком (подрядчиком, исполнителем)"</t>
  </si>
  <si>
    <t xml:space="preserve">Цена контракта  включает в себя все расходы Поставщика в связи с исполнением контракта, в том числе стоимость товара, расходы по упаковке товара, расходы по доставке товара, уплате налогов и других обязательных платежей.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</si>
</sst>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_-* #,##0.00&quot;р.&quot;_-;\-* #,##0.00&quot;р.&quot;_-;_-* \-??&quot;р.&quot;_-;_-@_-"/>
  </numFmts>
  <fonts count="1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Arial"/>
      <family val="2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3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2.wmf"/><Relationship Id="rId4" Type="http://schemas.openxmlformats.org/officeDocument/2006/relationships/image" Target="../media/image1.wmf"/><Relationship Id="rId5" Type="http://schemas.openxmlformats.org/officeDocument/2006/relationships/image" Target="../media/image3.wmf"/><Relationship Id="rId6" Type="http://schemas.openxmlformats.org/officeDocument/2006/relationships/image" Target="../media/image3.wmf"/><Relationship Id="rId7" Type="http://schemas.openxmlformats.org/officeDocument/2006/relationships/image" Target="../media/image4.wmf"/><Relationship Id="rId8" Type="http://schemas.openxmlformats.org/officeDocument/2006/relationships/image" Target="../media/image3.wmf"/><Relationship Id="rId9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38160</xdr:colOff>
      <xdr:row>7</xdr:row>
      <xdr:rowOff>600120</xdr:rowOff>
    </xdr:from>
    <xdr:to>
      <xdr:col>1</xdr:col>
      <xdr:colOff>2072160</xdr:colOff>
      <xdr:row>7</xdr:row>
      <xdr:rowOff>1014840</xdr:rowOff>
    </xdr:to>
    <xdr:pic>
      <xdr:nvPicPr>
        <xdr:cNvPr id="0" name="Picture 4" descr=""/>
        <xdr:cNvPicPr/>
      </xdr:nvPicPr>
      <xdr:blipFill>
        <a:blip r:embed="rId1"/>
        <a:stretch/>
      </xdr:blipFill>
      <xdr:spPr>
        <a:xfrm>
          <a:off x="279360" y="4055760"/>
          <a:ext cx="2034000" cy="4147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95400</xdr:colOff>
      <xdr:row>7</xdr:row>
      <xdr:rowOff>361800</xdr:rowOff>
    </xdr:from>
    <xdr:to>
      <xdr:col>6</xdr:col>
      <xdr:colOff>101160</xdr:colOff>
      <xdr:row>7</xdr:row>
      <xdr:rowOff>1014840</xdr:rowOff>
    </xdr:to>
    <xdr:pic>
      <xdr:nvPicPr>
        <xdr:cNvPr id="1" name="Picture 5" descr=""/>
        <xdr:cNvPicPr/>
      </xdr:nvPicPr>
      <xdr:blipFill>
        <a:blip r:embed="rId2"/>
        <a:stretch/>
      </xdr:blipFill>
      <xdr:spPr>
        <a:xfrm>
          <a:off x="3708000" y="3817440"/>
          <a:ext cx="2947680" cy="653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8</xdr:col>
      <xdr:colOff>720</xdr:colOff>
      <xdr:row>11</xdr:row>
      <xdr:rowOff>0</xdr:rowOff>
    </xdr:from>
    <xdr:to>
      <xdr:col>8</xdr:col>
      <xdr:colOff>1463400</xdr:colOff>
      <xdr:row>11</xdr:row>
      <xdr:rowOff>738720</xdr:rowOff>
    </xdr:to>
    <xdr:pic>
      <xdr:nvPicPr>
        <xdr:cNvPr id="2" name="Picture 5" descr=""/>
        <xdr:cNvPicPr/>
      </xdr:nvPicPr>
      <xdr:blipFill>
        <a:blip r:embed="rId3"/>
        <a:stretch/>
      </xdr:blipFill>
      <xdr:spPr>
        <a:xfrm>
          <a:off x="8830440" y="5627880"/>
          <a:ext cx="1462680" cy="7387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9</xdr:col>
      <xdr:colOff>22320</xdr:colOff>
      <xdr:row>11</xdr:row>
      <xdr:rowOff>97560</xdr:rowOff>
    </xdr:from>
    <xdr:to>
      <xdr:col>9</xdr:col>
      <xdr:colOff>1132560</xdr:colOff>
      <xdr:row>11</xdr:row>
      <xdr:rowOff>550440</xdr:rowOff>
    </xdr:to>
    <xdr:pic>
      <xdr:nvPicPr>
        <xdr:cNvPr id="3" name="Picture 4" descr=""/>
        <xdr:cNvPicPr/>
      </xdr:nvPicPr>
      <xdr:blipFill>
        <a:blip r:embed="rId4"/>
        <a:stretch/>
      </xdr:blipFill>
      <xdr:spPr>
        <a:xfrm>
          <a:off x="10442520" y="5725440"/>
          <a:ext cx="1110240" cy="4528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11</xdr:col>
      <xdr:colOff>57960</xdr:colOff>
      <xdr:row>11</xdr:row>
      <xdr:rowOff>324000</xdr:rowOff>
    </xdr:from>
    <xdr:to>
      <xdr:col>11</xdr:col>
      <xdr:colOff>1692000</xdr:colOff>
      <xdr:row>11</xdr:row>
      <xdr:rowOff>329040</xdr:rowOff>
    </xdr:to>
    <xdr:pic>
      <xdr:nvPicPr>
        <xdr:cNvPr id="4" name="Рисунок 5" descr=""/>
        <xdr:cNvPicPr/>
      </xdr:nvPicPr>
      <xdr:blipFill>
        <a:blip r:embed="rId5"/>
        <a:stretch/>
      </xdr:blipFill>
      <xdr:spPr>
        <a:xfrm>
          <a:off x="13019040" y="5951880"/>
          <a:ext cx="1634040" cy="5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7</xdr:col>
      <xdr:colOff>914760</xdr:colOff>
      <xdr:row>4</xdr:row>
      <xdr:rowOff>209520</xdr:rowOff>
    </xdr:from>
    <xdr:to>
      <xdr:col>9</xdr:col>
      <xdr:colOff>88920</xdr:colOff>
      <xdr:row>4</xdr:row>
      <xdr:rowOff>209880</xdr:rowOff>
    </xdr:to>
    <xdr:pic>
      <xdr:nvPicPr>
        <xdr:cNvPr id="5" name="Рисунок 6" descr=""/>
        <xdr:cNvPicPr/>
      </xdr:nvPicPr>
      <xdr:blipFill>
        <a:blip r:embed="rId6"/>
        <a:stretch/>
      </xdr:blipFill>
      <xdr:spPr>
        <a:xfrm>
          <a:off x="8708760" y="1300320"/>
          <a:ext cx="1800360" cy="3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9360</xdr:colOff>
      <xdr:row>5</xdr:row>
      <xdr:rowOff>543600</xdr:rowOff>
    </xdr:from>
    <xdr:to>
      <xdr:col>0</xdr:col>
      <xdr:colOff>157320</xdr:colOff>
      <xdr:row>5</xdr:row>
      <xdr:rowOff>558360</xdr:rowOff>
    </xdr:to>
    <xdr:pic>
      <xdr:nvPicPr>
        <xdr:cNvPr id="6" name="Рисунок 8" descr=""/>
        <xdr:cNvPicPr/>
      </xdr:nvPicPr>
      <xdr:blipFill>
        <a:blip r:embed="rId7"/>
        <a:stretch/>
      </xdr:blipFill>
      <xdr:spPr>
        <a:xfrm>
          <a:off x="9360" y="2930040"/>
          <a:ext cx="147960" cy="14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8</xdr:col>
      <xdr:colOff>906840</xdr:colOff>
      <xdr:row>4</xdr:row>
      <xdr:rowOff>237960</xdr:rowOff>
    </xdr:from>
    <xdr:to>
      <xdr:col>10</xdr:col>
      <xdr:colOff>380520</xdr:colOff>
      <xdr:row>4</xdr:row>
      <xdr:rowOff>757440</xdr:rowOff>
    </xdr:to>
    <xdr:pic>
      <xdr:nvPicPr>
        <xdr:cNvPr id="7" name="Рисунок 6" descr=""/>
        <xdr:cNvPicPr/>
      </xdr:nvPicPr>
      <xdr:blipFill>
        <a:blip r:embed="rId8"/>
        <a:stretch/>
      </xdr:blipFill>
      <xdr:spPr>
        <a:xfrm>
          <a:off x="9736560" y="1328760"/>
          <a:ext cx="2304000" cy="5194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11</xdr:col>
      <xdr:colOff>23040</xdr:colOff>
      <xdr:row>11</xdr:row>
      <xdr:rowOff>138600</xdr:rowOff>
    </xdr:from>
    <xdr:to>
      <xdr:col>11</xdr:col>
      <xdr:colOff>2171520</xdr:colOff>
      <xdr:row>11</xdr:row>
      <xdr:rowOff>658080</xdr:rowOff>
    </xdr:to>
    <xdr:pic>
      <xdr:nvPicPr>
        <xdr:cNvPr id="8" name="Рисунок 6" descr=""/>
        <xdr:cNvPicPr/>
      </xdr:nvPicPr>
      <xdr:blipFill>
        <a:blip r:embed="rId9"/>
        <a:stretch/>
      </xdr:blipFill>
      <xdr:spPr>
        <a:xfrm>
          <a:off x="12984120" y="5766480"/>
          <a:ext cx="2148480" cy="51948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N11" activeCellId="0" sqref="N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.42"/>
    <col collapsed="false" customWidth="true" hidden="false" outlineLevel="0" max="2" min="2" style="1" width="40.49"/>
    <col collapsed="false" customWidth="true" hidden="false" outlineLevel="0" max="3" min="3" style="1" width="7.34"/>
    <col collapsed="false" customWidth="true" hidden="false" outlineLevel="0" max="4" min="4" style="1" width="6.57"/>
    <col collapsed="false" customWidth="true" hidden="false" outlineLevel="0" max="7" min="5" style="1" width="17.59"/>
    <col collapsed="false" customWidth="true" hidden="false" outlineLevel="0" max="8" min="8" style="1" width="14.69"/>
    <col collapsed="false" customWidth="true" hidden="false" outlineLevel="0" max="9" min="9" style="1" width="22.57"/>
    <col collapsed="false" customWidth="true" hidden="false" outlineLevel="0" max="10" min="10" style="1" width="17.59"/>
    <col collapsed="false" customWidth="true" hidden="false" outlineLevel="0" max="11" min="11" style="1" width="18.46"/>
    <col collapsed="false" customWidth="true" hidden="false" outlineLevel="0" max="12" min="12" style="1" width="32.15"/>
    <col collapsed="false" customWidth="true" hidden="false" outlineLevel="0" max="1025" min="13" style="1" width="17.59"/>
  </cols>
  <sheetData>
    <row r="1" customFormat="false" ht="31.9" hidden="false" customHeight="true" outlineLevel="0" collapsed="false">
      <c r="G1" s="2" t="s">
        <v>0</v>
      </c>
      <c r="H1" s="2"/>
      <c r="I1" s="2"/>
      <c r="J1" s="2"/>
      <c r="K1" s="2"/>
      <c r="L1" s="2"/>
    </row>
    <row r="2" s="4" customFormat="true" ht="15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4" customFormat="true" ht="27.75" hidden="false" customHeight="true" outlineLevel="0" collapsed="false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4" customFormat="true" ht="10.5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="4" customFormat="true" ht="102" hidden="false" customHeight="tru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4" customFormat="true" ht="68.45" hidden="false" customHeight="true" outlineLevel="0" collapsed="false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4" customFormat="true" ht="15.75" hidden="false" customHeight="true" outlineLevel="0" collapsed="false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="4" customFormat="true" ht="106.7" hidden="false" customHeight="true" outlineLevel="0" collapsed="false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N8" s="9"/>
    </row>
    <row r="9" customFormat="false" ht="11.45" hidden="false" customHeight="true" outlineLevel="0" collapsed="false"/>
    <row r="10" customFormat="false" ht="15" hidden="true" customHeight="false" outlineLevel="0" collapsed="false"/>
    <row r="11" s="14" customFormat="true" ht="52.9" hidden="false" customHeight="true" outlineLevel="0" collapsed="false">
      <c r="A11" s="10" t="s">
        <v>6</v>
      </c>
      <c r="B11" s="11" t="s">
        <v>7</v>
      </c>
      <c r="C11" s="11" t="s">
        <v>8</v>
      </c>
      <c r="D11" s="11" t="s">
        <v>9</v>
      </c>
      <c r="E11" s="12" t="s">
        <v>10</v>
      </c>
      <c r="F11" s="12"/>
      <c r="G11" s="12"/>
      <c r="H11" s="12" t="s">
        <v>11</v>
      </c>
      <c r="I11" s="12" t="s">
        <v>12</v>
      </c>
      <c r="J11" s="12" t="s">
        <v>13</v>
      </c>
      <c r="K11" s="12" t="s">
        <v>14</v>
      </c>
      <c r="L11" s="12" t="s">
        <v>15</v>
      </c>
      <c r="M11" s="13"/>
    </row>
    <row r="12" s="14" customFormat="true" ht="92.75" hidden="false" customHeight="true" outlineLevel="0" collapsed="false">
      <c r="A12" s="10"/>
      <c r="B12" s="11"/>
      <c r="C12" s="11"/>
      <c r="D12" s="11"/>
      <c r="E12" s="11" t="s">
        <v>16</v>
      </c>
      <c r="F12" s="11" t="s">
        <v>17</v>
      </c>
      <c r="G12" s="11" t="s">
        <v>18</v>
      </c>
      <c r="H12" s="12"/>
      <c r="I12" s="15"/>
      <c r="J12" s="15"/>
      <c r="K12" s="12"/>
      <c r="L12" s="15"/>
      <c r="M12" s="13"/>
    </row>
    <row r="13" customFormat="false" ht="15.75" hidden="false" customHeight="true" outlineLevel="0" collapsed="false">
      <c r="A13" s="16" t="n">
        <v>1</v>
      </c>
      <c r="B13" s="16" t="s">
        <v>19</v>
      </c>
      <c r="C13" s="17" t="s">
        <v>20</v>
      </c>
      <c r="D13" s="17" t="n">
        <v>869</v>
      </c>
      <c r="E13" s="18" t="n">
        <v>200</v>
      </c>
      <c r="F13" s="18" t="n">
        <v>220</v>
      </c>
      <c r="G13" s="18" t="n">
        <v>240</v>
      </c>
      <c r="H13" s="19" t="n">
        <f aca="false">(E13+F13+G13)/3</f>
        <v>220</v>
      </c>
      <c r="I13" s="19" t="n">
        <f aca="false">SQRT(((E13-H13)^2+(F13-H13)^2+(G13-H13)^2)/2)</f>
        <v>20</v>
      </c>
      <c r="J13" s="19" t="n">
        <f aca="false">(I13/H13)*100</f>
        <v>9.09090909090909</v>
      </c>
      <c r="K13" s="20" t="n">
        <v>220</v>
      </c>
      <c r="L13" s="19" t="n">
        <f aca="false">D13*K13</f>
        <v>191180</v>
      </c>
      <c r="M13" s="21"/>
      <c r="N13" s="22"/>
    </row>
    <row r="14" customFormat="false" ht="27.7" hidden="false" customHeight="true" outlineLevel="0" collapsed="false">
      <c r="A14" s="16"/>
      <c r="B14" s="16"/>
      <c r="C14" s="17"/>
      <c r="D14" s="17"/>
      <c r="E14" s="18"/>
      <c r="F14" s="18"/>
      <c r="G14" s="18"/>
      <c r="H14" s="19" t="n">
        <f aca="false">(E14+F14+G14)/3</f>
        <v>0</v>
      </c>
      <c r="I14" s="19" t="n">
        <f aca="false">SQRT(((E14-H14)^2+(F14-H14)^2+(G14-H14)^2)/2)</f>
        <v>0</v>
      </c>
      <c r="J14" s="19" t="e">
        <f aca="false">(I14/H14)*100</f>
        <v>#DIV/0!</v>
      </c>
      <c r="K14" s="20"/>
      <c r="L14" s="19" t="n">
        <f aca="false">H14*D14</f>
        <v>0</v>
      </c>
      <c r="M14" s="21"/>
      <c r="N14" s="22"/>
    </row>
    <row r="15" customFormat="false" ht="39.4" hidden="false" customHeight="true" outlineLevel="0" collapsed="false">
      <c r="A15" s="16" t="n">
        <v>2</v>
      </c>
      <c r="B15" s="16" t="s">
        <v>19</v>
      </c>
      <c r="C15" s="17" t="s">
        <v>20</v>
      </c>
      <c r="D15" s="17" t="n">
        <v>1</v>
      </c>
      <c r="E15" s="18" t="n">
        <v>200</v>
      </c>
      <c r="F15" s="18" t="n">
        <v>220</v>
      </c>
      <c r="G15" s="18" t="n">
        <v>240</v>
      </c>
      <c r="H15" s="19" t="n">
        <f aca="false">(E15+F15+G15)/3</f>
        <v>220</v>
      </c>
      <c r="I15" s="19" t="n">
        <f aca="false">SQRT(((E15-H15)^2+(F15-H15)^2+(G15-H15)^2)/2)</f>
        <v>20</v>
      </c>
      <c r="J15" s="19" t="n">
        <f aca="false">(I15/H15)*100</f>
        <v>9.09090909090909</v>
      </c>
      <c r="K15" s="20" t="n">
        <v>86.71</v>
      </c>
      <c r="L15" s="19" t="n">
        <f aca="false">D15*K15</f>
        <v>86.71</v>
      </c>
      <c r="M15" s="21"/>
      <c r="N15" s="22"/>
    </row>
    <row r="16" customFormat="false" ht="24.75" hidden="false" customHeight="true" outlineLevel="0" collapsed="false">
      <c r="A16" s="23"/>
      <c r="B16" s="16"/>
      <c r="C16" s="17"/>
      <c r="D16" s="23"/>
      <c r="E16" s="18"/>
      <c r="F16" s="18"/>
      <c r="G16" s="18"/>
      <c r="H16" s="23"/>
      <c r="I16" s="23"/>
      <c r="J16" s="23"/>
      <c r="K16" s="23"/>
      <c r="L16" s="24" t="n">
        <f aca="false">SUM(L13:L15)</f>
        <v>191266.71</v>
      </c>
    </row>
    <row r="17" customFormat="false" ht="41.55" hidden="false" customHeight="true" outlineLevel="0" collapsed="false">
      <c r="A17" s="25" t="s">
        <v>21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customFormat="false" ht="15.75" hidden="false" customHeight="true" outlineLevel="0" collapsed="false">
      <c r="B18" s="26" t="s">
        <v>22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customFormat="false" ht="15.75" hidden="false" customHeight="true" outlineLevel="0" collapsed="false">
      <c r="B19" s="27" t="s">
        <v>23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customFormat="false" ht="15.75" hidden="false" customHeight="true" outlineLevel="0" collapsed="false">
      <c r="B20" s="27" t="s">
        <v>24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customFormat="false" ht="15.75" hidden="false" customHeight="true" outlineLevel="0" collapsed="false">
      <c r="B21" s="27" t="s">
        <v>25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customFormat="false" ht="15.75" hidden="false" customHeight="true" outlineLevel="0" collapsed="false"/>
    <row r="23" customFormat="false" ht="53.25" hidden="false" customHeight="true" outlineLevel="0" collapsed="false">
      <c r="B23" s="27" t="s">
        <v>26</v>
      </c>
      <c r="C23" s="27"/>
      <c r="D23" s="27"/>
      <c r="E23" s="27"/>
      <c r="F23" s="27"/>
      <c r="G23" s="27"/>
    </row>
    <row r="1048575" customFormat="false" ht="12.8" hidden="false" customHeight="false" outlineLevel="0" collapsed="false"/>
    <row r="1048576" customFormat="false" ht="14.35" hidden="false" customHeight="false" outlineLevel="0" collapsed="false"/>
  </sheetData>
  <mergeCells count="32">
    <mergeCell ref="G1:L1"/>
    <mergeCell ref="A2:L2"/>
    <mergeCell ref="A3:L3"/>
    <mergeCell ref="A4:L6"/>
    <mergeCell ref="A7:L7"/>
    <mergeCell ref="A8:L8"/>
    <mergeCell ref="A11:A12"/>
    <mergeCell ref="B11:B12"/>
    <mergeCell ref="C11:C12"/>
    <mergeCell ref="D11:D12"/>
    <mergeCell ref="E11:G11"/>
    <mergeCell ref="H11:H12"/>
    <mergeCell ref="K11:K12"/>
    <mergeCell ref="M11:M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A17:L17"/>
    <mergeCell ref="B18:M18"/>
    <mergeCell ref="B19:M19"/>
    <mergeCell ref="B20:M20"/>
    <mergeCell ref="B21:M21"/>
    <mergeCell ref="B23:G23"/>
  </mergeCells>
  <printOptions headings="false" gridLines="false" gridLinesSet="true" horizontalCentered="false" verticalCentered="false"/>
  <pageMargins left="0.511805555555556" right="0.157638888888889" top="0.354166666666667" bottom="0.35416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LibreOffice/7.6.7.2$Linux_X86_64 LibreOffice_project/60$Build-2</Application>
  <AppVersion>15.0000</AppVersion>
  <Company>Krokoz™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2014-02-12T02:49:49Z</dcterms:created>
  <dc:creator>doronina_ta</dc:creator>
  <dc:description/>
  <dc:language>ru-RU</dc:language>
  <cp:lastModifiedBy/>
  <cp:lastPrinted>2026-08-19T12:47:54Z</cp:lastPrinted>
  <dcterms:modified xsi:type="dcterms:W3CDTF">2026-08-19T14:16:37Z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