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3420"/>
  </bookViews>
  <sheets>
    <sheet name="Лист1" sheetId="1" r:id="rId1"/>
  </sheets>
  <definedNames>
    <definedName name="_GoBack" localSheetId="0">Лист1!#REF!</definedName>
    <definedName name="_xlnm.Print_Area" localSheetId="0">Лист1!$A$1:$L$14</definedName>
  </definedNames>
  <calcPr calcId="145621" refMode="R1C1"/>
</workbook>
</file>

<file path=xl/calcChain.xml><?xml version="1.0" encoding="utf-8"?>
<calcChain xmlns="http://schemas.openxmlformats.org/spreadsheetml/2006/main">
  <c r="L13" i="1" l="1"/>
  <c r="F7" i="1"/>
  <c r="I7" i="1"/>
  <c r="L7" i="1" s="1"/>
  <c r="J7" i="1"/>
  <c r="F8" i="1"/>
  <c r="I8" i="1"/>
  <c r="L8" i="1" s="1"/>
  <c r="J8" i="1"/>
  <c r="F9" i="1"/>
  <c r="I9" i="1"/>
  <c r="L9" i="1" s="1"/>
  <c r="J9" i="1"/>
  <c r="K9" i="1" s="1"/>
  <c r="F10" i="1"/>
  <c r="I10" i="1"/>
  <c r="L10" i="1" s="1"/>
  <c r="J10" i="1"/>
  <c r="F11" i="1"/>
  <c r="I11" i="1"/>
  <c r="L11" i="1" s="1"/>
  <c r="J11" i="1"/>
  <c r="F12" i="1"/>
  <c r="I12" i="1"/>
  <c r="L12" i="1" s="1"/>
  <c r="J12" i="1"/>
  <c r="K11" i="1" l="1"/>
  <c r="K10" i="1"/>
  <c r="K7" i="1"/>
  <c r="K12" i="1"/>
  <c r="K8" i="1"/>
</calcChain>
</file>

<file path=xl/sharedStrings.xml><?xml version="1.0" encoding="utf-8"?>
<sst xmlns="http://schemas.openxmlformats.org/spreadsheetml/2006/main" count="25" uniqueCount="25">
  <si>
    <t>№ п/п</t>
  </si>
  <si>
    <t>Наименование товара (работы, услуги)</t>
  </si>
  <si>
    <t>Номер источника ценовой информации (ИЦИ №i) и цена единицы товара, работы, услуги, представленная i-тым ИЦИ (Цi), руб.</t>
  </si>
  <si>
    <t>Определение однородности совокупности значений выявленных цен</t>
  </si>
  <si>
    <t>Средняя цена товара (работы, услуги)</t>
  </si>
  <si>
    <t>ИЦИ №1</t>
  </si>
  <si>
    <t>ИЦИ №2</t>
  </si>
  <si>
    <t>ИЦИ №3</t>
  </si>
  <si>
    <t>Среднее квадратичное отклонение</t>
  </si>
  <si>
    <t>n - кол-во значений, используемых в расчете(кол-во ИЦИ)</t>
  </si>
  <si>
    <t>ИТОГО:</t>
  </si>
  <si>
    <t xml:space="preserve"> &lt;ц&gt; - средн. арифм. величина цены единицы товара, руб.</t>
  </si>
  <si>
    <t>V - коэффициент вариации (не должен превышать 33%)</t>
  </si>
  <si>
    <t>6=3+4+5</t>
  </si>
  <si>
    <t>12=7*(3+4+5)/8</t>
  </si>
  <si>
    <t xml:space="preserve">
</t>
  </si>
  <si>
    <t>Расчет начальной (максимальной) цены контракта
ОБОСНОВАНИЕ НАЧАЛЬНОЙ (МАКСИМАЛЬНОЙ) ЦЕНЫ КОНТРАКТА
Оказание услуг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
Обоснование произведено в соответствии с положениями статьи 22 Федерального закона от 05.04.2013 № 44-ФЗ «О контрактной системе в сфере закупок товаров, работ и услуг для обеспечения государственных и муниципальных нужд», постановлением Правительства Российской Федерации № 567 от 02.10.2013 года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Приказом ФНС России от 30.12.2016 N ЕД-7-5/746@ "Об утверждении нормативных затрат на обеспечение функций территориальных органов ФНС России и федеральных казенных учреждений, находящихся в ведении ФНС России". Использованы следующие методы: метод сопоставимых рыночных цен (анализ рынка) и нормативный метод.
Обоснование выбранных методов: метод сопоставимых рыночных цен является приоритетным для обоснования НМЦК; нормативный метод заключается в расчете НМЦК на основе требований к закупаемым товарам, работам, услугам и нормативных затрат.
Для анализа использованы коммерческие предложения организаций (цены указаны в рублях).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</si>
  <si>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 по  адресу:  Чувашская Республика, г. Чебоксары, ул. Нижегородская,  д. 8, 1 этаж, помещение 8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</si>
  <si>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Республикепо по адресу:  Чувашская Республика, г. Чебоксары, ул. Базарная, д. 40, 1 этаж, Литеры А, А2, помещение 37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</si>
  <si>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Республикепо по адресу:  Чувашская Республика, г. Чебоксары, ул. П.Лумумбы, д. 8,  4 этаж, помещение 15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</si>
  <si>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Республикепо по адресу:  Чувашская Республика, г. Канаш, ул. 30 лет Победы, д. 92,  1 этаж, литеры Б, Б1, Б2, помещение 4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</si>
  <si>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Республикепо по адресу:  Чувашская Республика, Цивильский район, г. Цивильск, ул. Терешковой, д. 5а, 1 этаж, литеры А, помещение 4</t>
  </si>
  <si>
    <t>Услуги по оценке рыночной стоимости права пользования (размера арендной платы) частями нежилых помещений в административных зданиях, закрепленных на праве оперативного управления за УФНС России по Чувашской Республикепо по адресу:  Чувашская Республика, г. Шумерля, ул. Октябрьская, д. 20а, 1 этаж, помещение 37</t>
  </si>
  <si>
    <t>v - кол-во (объем) закупаемого товара (работы, услуги), ед. изм. усл.ед.</t>
  </si>
  <si>
    <r>
      <t>Обоснованная начальная (максимальная) цена контракта составляет</t>
    </r>
    <r>
      <rPr>
        <sz val="12"/>
        <rFont val="Times New Roman"/>
        <family val="1"/>
        <charset val="204"/>
      </rPr>
      <t xml:space="preserve"> 167 000,01 рублей</t>
    </r>
    <r>
      <rPr>
        <sz val="12"/>
        <color theme="1"/>
        <rFont val="Times New Roman"/>
        <family val="1"/>
        <charset val="204"/>
      </rPr>
      <t>. 
В целях определения однородности совокупности значений полученных цен, используемых в расчёте НМЦК, определяем коэффициент вариации (V), который рассчитывается по  формуле: V= σ/&lt;ц&gt; * 100,
где:
V - коэффициент вариации;
σ- среднее квадратичное отклонение, которое определяется по формуле;
ИЦИ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не превышает 33%. Значит, совокупность значений, используемых  в расчете, при определении НМЦК, является однородной.
При этом НМЦК методом сопоставимых рыночных цен определяется по формуле:
НМЦК = К * (ц1 + ц2 + ц3) / 3
где:
К - количество (объем) закупаемого товара (услуги).
Для обоснования стоимости использованы коммерческие предложения от:
1. Организация 2 - Коммерческое предложение № 236 от 14.05.2026 (вх.№ 032240 от 14.05.2026)
2. Организация 3 - Коммерческое предложение № 05-05 от 18.05.2026 (вх.№ 032897 от 18.05.2026)
3. Организация 1 - Коммерческое предложени</t>
    </r>
    <r>
      <rPr>
        <sz val="12"/>
        <rFont val="Times New Roman"/>
        <family val="1"/>
        <charset val="204"/>
      </rPr>
      <t>е № 69 от 19.05.2026 (вх.№ 033212 от 19.05.2026)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</si>
</sst>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33618</xdr:colOff>
      <xdr:row>4</xdr:row>
      <xdr:rowOff>649942</xdr:rowOff>
    </xdr:from>
    <xdr:ext cx="1038224" cy="4345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7776883" y="4829736"/>
              <a:ext cx="1038224" cy="4345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limLoc m:val="subSup"/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naryPr>
                          <m:sub>
                            <m:r>
                              <m:rPr>
                                <m:brk m:alnAt="25"/>
                              </m:rPr>
                              <a:rPr lang="en-US" sz="1100" b="0" i="1">
                                <a:latin typeface="Cambria Math"/>
                              </a:rPr>
                              <m:t>𝑖</m:t>
                            </m:r>
                            <m:r>
                              <a:rPr lang="en-US" sz="1100" b="0" i="1">
                                <a:latin typeface="Cambria Math"/>
                              </a:rPr>
                              <m:t>=1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𝑛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ru-RU" sz="1100" b="0" i="1">
                                    <a:latin typeface="Cambria Math"/>
                                  </a:rPr>
                                  <m:t>ц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den>
                    </m:f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7776883" y="4829736"/>
              <a:ext cx="1038224" cy="4345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(∑2</a:t>
              </a:r>
              <a:r>
                <a:rPr lang="en-US" sz="1100" b="0" i="0">
                  <a:latin typeface="Cambria Math"/>
                </a:rPr>
                <a:t>_(𝑖=1)^𝑛▒</a:t>
              </a:r>
              <a:r>
                <a:rPr lang="ru-RU" sz="1100" b="0" i="0">
                  <a:latin typeface="Cambria Math"/>
                </a:rPr>
                <a:t>ц</a:t>
              </a:r>
              <a:r>
                <a:rPr lang="en-US" sz="1100" b="0" i="0">
                  <a:latin typeface="Cambria Math"/>
                </a:rPr>
                <a:t>_𝑖 )/𝑛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112061</xdr:colOff>
      <xdr:row>4</xdr:row>
      <xdr:rowOff>347386</xdr:rowOff>
    </xdr:from>
    <xdr:ext cx="638733" cy="4240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782237" y="4527180"/>
              <a:ext cx="638733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hr m:val="∑"/>
                        <m:limLoc m:val="subSup"/>
                        <m:ctrlPr>
                          <a:rPr lang="en-US" sz="11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1100" b="0" i="1">
                            <a:latin typeface="Cambria Math"/>
                          </a:rPr>
                          <m:t>𝑖</m:t>
                        </m:r>
                        <m:r>
                          <a:rPr lang="en-US" sz="1100" b="0" i="1"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ru-RU" sz="1100" b="0" i="1">
                                <a:latin typeface="Cambria Math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782237" y="4527180"/>
              <a:ext cx="638733" cy="4240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∑26_(</a:t>
              </a:r>
              <a:r>
                <a:rPr lang="en-US" sz="1100" b="0" i="0">
                  <a:latin typeface="Cambria Math"/>
                </a:rPr>
                <a:t>𝑖=1)^𝑛▒</a:t>
              </a:r>
              <a:r>
                <a:rPr lang="ru-RU" sz="1100" b="0" i="0">
                  <a:latin typeface="Cambria Math"/>
                </a:rPr>
                <a:t>ц</a:t>
              </a:r>
              <a:r>
                <a:rPr lang="en-US" sz="1100" b="0" i="0">
                  <a:latin typeface="Cambria Math"/>
                </a:rPr>
                <a:t>_𝑖 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8</xdr:col>
      <xdr:colOff>1135439</xdr:colOff>
      <xdr:row>4</xdr:row>
      <xdr:rowOff>537881</xdr:rowOff>
    </xdr:from>
    <xdr:ext cx="1311085" cy="54908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8934033" y="4716975"/>
              <a:ext cx="1311085" cy="549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i="1" spc="-100" baseline="0">
                        <a:latin typeface="Cambria Math"/>
                      </a:rPr>
                      <m:t>𝛔</m:t>
                    </m:r>
                    <m:r>
                      <a:rPr lang="en-US" sz="1000" i="1" spc="-100" baseline="0"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sz="1000" i="1" spc="-100" baseline="0">
                            <a:latin typeface="Cambria Math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000" i="1" spc="-100" baseline="0">
                                <a:latin typeface="Cambria Math"/>
                              </a:rPr>
                            </m:ctrlPr>
                          </m:fPr>
                          <m:num>
                            <m:nary>
                              <m:naryPr>
                                <m:chr m:val="∑"/>
                                <m:limLoc m:val="subSup"/>
                                <m:ctrlPr>
                                  <a:rPr lang="en-US" sz="1000" i="1" spc="-100" baseline="0">
                                    <a:latin typeface="Cambria Math"/>
                                  </a:rPr>
                                </m:ctrlPr>
                              </m:naryPr>
                              <m:sub>
                                <m:r>
                                  <m:rPr>
                                    <m:brk m:alnAt="25"/>
                                  </m:rPr>
                                  <a:rPr lang="en-US" sz="1000" b="0" i="1" spc="-100" baseline="0">
                                    <a:latin typeface="Cambria Math"/>
                                  </a:rPr>
                                  <m:t>𝑖</m:t>
                                </m:r>
                                <m:r>
                                  <a:rPr lang="en-US" sz="1000" b="0" i="1" spc="-100" baseline="0">
                                    <a:latin typeface="Cambria Math"/>
                                  </a:rPr>
                                  <m:t>=1</m:t>
                                </m:r>
                              </m:sub>
                              <m:sup>
                                <m:r>
                                  <a:rPr lang="en-US" sz="1000" b="0" i="1" spc="-100" baseline="0">
                                    <a:latin typeface="Cambria Math"/>
                                  </a:rPr>
                                  <m:t>𝑛</m:t>
                                </m:r>
                              </m:sup>
                              <m:e>
                                <m:r>
                                  <a:rPr lang="en-US" sz="1000" b="0" i="1" spc="-100" baseline="0">
                                    <a:latin typeface="Cambria Math"/>
                                  </a:rPr>
                                  <m:t>(</m:t>
                                </m:r>
                                <m:sSub>
                                  <m:sSubPr>
                                    <m:ctrlPr>
                                      <a:rPr lang="en-US" sz="1000" b="0" i="1" spc="-100" baseline="0">
                                        <a:latin typeface="Cambria Math"/>
                                      </a:rPr>
                                    </m:ctrlPr>
                                  </m:sSubPr>
                                  <m:e>
                                    <m:r>
                                      <a:rPr lang="ru-RU" sz="1000" b="0" i="1" spc="-100" baseline="0">
                                        <a:latin typeface="Cambria Math"/>
                                      </a:rPr>
                                      <m:t>ц</m:t>
                                    </m:r>
                                  </m:e>
                                  <m:sub>
                                    <m:r>
                                      <a:rPr lang="en-US" sz="1000" b="0" i="1" spc="-100" baseline="0">
                                        <a:latin typeface="Cambria Math"/>
                                      </a:rPr>
                                      <m:t>𝑖</m:t>
                                    </m:r>
                                  </m:sub>
                                </m:sSub>
                                <m:r>
                                  <a:rPr lang="en-US" sz="1000" b="0" i="1" spc="-100" baseline="0">
                                    <a:latin typeface="Cambria Math"/>
                                  </a:rPr>
                                  <m:t>−(</m:t>
                                </m:r>
                                <m:r>
                                  <a:rPr lang="ru-RU" sz="1000" b="0" i="1" spc="-100" baseline="0">
                                    <a:latin typeface="Cambria Math"/>
                                  </a:rPr>
                                  <m:t>ц)</m:t>
                                </m:r>
                                <m:sSup>
                                  <m:sSupPr>
                                    <m:ctrlPr>
                                      <a:rPr lang="ru-RU" sz="1000" b="0" i="1" spc="-100" baseline="0">
                                        <a:latin typeface="Cambria Math"/>
                                      </a:rPr>
                                    </m:ctrlPr>
                                  </m:sSupPr>
                                  <m:e>
                                    <m:r>
                                      <a:rPr lang="ru-RU" sz="1000" b="0" i="1" spc="-100" baseline="0">
                                        <a:latin typeface="Cambria Math"/>
                                      </a:rPr>
                                      <m:t>)</m:t>
                                    </m:r>
                                  </m:e>
                                  <m:sup>
                                    <m:r>
                                      <a:rPr lang="ru-RU" sz="1000" b="0" i="1" spc="-100" baseline="0">
                                        <a:latin typeface="Cambria Math"/>
                                      </a:rPr>
                                      <m:t>2</m:t>
                                    </m:r>
                                  </m:sup>
                                </m:sSup>
                              </m:e>
                            </m:nary>
                          </m:num>
                          <m:den>
                            <m:r>
                              <a:rPr lang="en-US" sz="1000" b="0" i="1" spc="-100" baseline="0">
                                <a:latin typeface="Cambria Math"/>
                              </a:rPr>
                              <m:t>𝑛</m:t>
                            </m:r>
                            <m:r>
                              <a:rPr lang="en-US" sz="1000" b="0" i="1" spc="-100" baseline="0">
                                <a:latin typeface="Cambria Math"/>
                              </a:rPr>
                              <m:t>−1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ru-RU" sz="1000" spc="-100" baseline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8934033" y="4716975"/>
              <a:ext cx="1311085" cy="5490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000" i="0" spc="-100" baseline="0">
                  <a:latin typeface="Cambria Math"/>
                </a:rPr>
                <a:t>𝛔=√((∑26_(</a:t>
              </a:r>
              <a:r>
                <a:rPr lang="en-US" sz="1000" b="0" i="0" spc="-100" baseline="0">
                  <a:latin typeface="Cambria Math"/>
                </a:rPr>
                <a:t>𝑖=1)^𝑛▒〖(</a:t>
              </a:r>
              <a:r>
                <a:rPr lang="ru-RU" sz="1000" b="0" i="0" spc="-100" baseline="0">
                  <a:latin typeface="Cambria Math"/>
                </a:rPr>
                <a:t>ц</a:t>
              </a:r>
              <a:r>
                <a:rPr lang="en-US" sz="1000" b="0" i="0" spc="-100" baseline="0">
                  <a:latin typeface="Cambria Math"/>
                </a:rPr>
                <a:t>_𝑖−(</a:t>
              </a:r>
              <a:r>
                <a:rPr lang="ru-RU" sz="1000" b="0" i="0" spc="-100" baseline="0">
                  <a:latin typeface="Cambria Math"/>
                </a:rPr>
                <a:t>ц))^2</a:t>
              </a:r>
              <a:r>
                <a:rPr lang="en-US" sz="1000" b="0" i="0" spc="-100" baseline="0">
                  <a:latin typeface="Cambria Math"/>
                </a:rPr>
                <a:t> 〗)/(𝑛−1))</a:t>
              </a:r>
              <a:endParaRPr lang="ru-RU" sz="1000" spc="-100" baseline="0"/>
            </a:p>
          </xdr:txBody>
        </xdr:sp>
      </mc:Fallback>
    </mc:AlternateContent>
    <xdr:clientData/>
  </xdr:oneCellAnchor>
  <xdr:oneCellAnchor>
    <xdr:from>
      <xdr:col>10</xdr:col>
      <xdr:colOff>804018</xdr:colOff>
      <xdr:row>4</xdr:row>
      <xdr:rowOff>649247</xdr:rowOff>
    </xdr:from>
    <xdr:ext cx="1580030" cy="431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0995768" y="4828341"/>
              <a:ext cx="1580030" cy="431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b="0" i="1">
                            <a:latin typeface="Cambria Math"/>
                          </a:rPr>
                        </m:ctrlPr>
                      </m:sSupPr>
                      <m:e>
                        <m:r>
                          <a:rPr lang="ru-RU" sz="11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1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10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𝑉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den>
                    </m:f>
                    <m:nary>
                      <m:naryPr>
                        <m:chr m:val="∑"/>
                        <m:limLoc m:val="subSup"/>
                        <m:ctrlPr>
                          <a:rPr lang="en-US" sz="1100" i="1">
                            <a:latin typeface="Cambria Math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1100" b="0" i="1">
                            <a:latin typeface="Cambria Math"/>
                          </a:rPr>
                          <m:t>𝑖</m:t>
                        </m:r>
                        <m:r>
                          <a:rPr lang="en-US" sz="1100" b="0" i="1">
                            <a:latin typeface="Cambria Math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ru-RU" sz="1100" b="0" i="1">
                                <a:latin typeface="Cambria Math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100">
                <a:latin typeface="Yu Mincho Light" panose="02020300000000000000" pitchFamily="18" charset="-128"/>
                <a:ea typeface="Yu Mincho Light" panose="02020300000000000000" pitchFamily="18" charset="-128"/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995768" y="4828341"/>
              <a:ext cx="1580030" cy="431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ru-RU" sz="1100" b="0" i="0">
                  <a:latin typeface="Cambria Math"/>
                </a:rPr>
                <a:t>〖НМЦК〗^рын</a:t>
              </a:r>
              <a:r>
                <a:rPr lang="en-US" sz="1100" i="0">
                  <a:latin typeface="Cambria Math"/>
                </a:rPr>
                <a:t>=</a:t>
              </a:r>
              <a:r>
                <a:rPr lang="en-US" sz="1100" b="0" i="0">
                  <a:latin typeface="Cambria Math"/>
                </a:rPr>
                <a:t>𝑉/𝑛 </a:t>
              </a:r>
              <a:r>
                <a:rPr lang="en-US" sz="1100" i="0">
                  <a:latin typeface="Cambria Math"/>
                </a:rPr>
                <a:t>∑26_(</a:t>
              </a:r>
              <a:r>
                <a:rPr lang="en-US" sz="1100" b="0" i="0">
                  <a:latin typeface="Cambria Math"/>
                </a:rPr>
                <a:t>𝑖=1)^𝑛▒</a:t>
              </a:r>
              <a:r>
                <a:rPr lang="ru-RU" sz="1100" b="0" i="0">
                  <a:latin typeface="Cambria Math"/>
                </a:rPr>
                <a:t>ц_</a:t>
              </a:r>
              <a:r>
                <a:rPr lang="en-US" sz="1100" b="0" i="0">
                  <a:latin typeface="Cambria Math"/>
                </a:rPr>
                <a:t>𝑖 </a:t>
              </a:r>
              <a:endParaRPr lang="ru-RU" sz="1100">
                <a:latin typeface="Yu Mincho Light" panose="02020300000000000000" pitchFamily="18" charset="-128"/>
                <a:ea typeface="Yu Mincho Light" panose="02020300000000000000" pitchFamily="18" charset="-12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topLeftCell="A10" zoomScale="90" zoomScaleNormal="90" zoomScaleSheetLayoutView="90" workbookViewId="0">
      <selection activeCell="N14" sqref="N14"/>
    </sheetView>
  </sheetViews>
  <sheetFormatPr defaultRowHeight="15" x14ac:dyDescent="0.25"/>
  <cols>
    <col min="1" max="1" width="5.42578125" customWidth="1"/>
    <col min="2" max="2" width="41.85546875" customWidth="1"/>
    <col min="3" max="5" width="10.7109375" customWidth="1"/>
    <col min="6" max="6" width="12.85546875" customWidth="1"/>
    <col min="7" max="8" width="9.7109375" customWidth="1"/>
    <col min="9" max="9" width="14.28515625" customWidth="1"/>
    <col min="10" max="10" width="17" customWidth="1"/>
    <col min="11" max="11" width="12.140625" customWidth="1"/>
    <col min="12" max="12" width="22.28515625" customWidth="1"/>
  </cols>
  <sheetData>
    <row r="1" spans="1:12" ht="35.25" customHeight="1" x14ac:dyDescent="0.25">
      <c r="J1" s="16" t="s">
        <v>15</v>
      </c>
      <c r="K1" s="16"/>
      <c r="L1" s="16"/>
    </row>
    <row r="2" spans="1:12" ht="212.25" customHeight="1" x14ac:dyDescent="0.25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71.25" customHeight="1" x14ac:dyDescent="0.25">
      <c r="A4" s="22" t="s">
        <v>0</v>
      </c>
      <c r="B4" s="22" t="s">
        <v>1</v>
      </c>
      <c r="C4" s="21" t="s">
        <v>2</v>
      </c>
      <c r="D4" s="21"/>
      <c r="E4" s="21"/>
      <c r="F4" s="21"/>
      <c r="G4" s="22" t="s">
        <v>23</v>
      </c>
      <c r="H4" s="22" t="s">
        <v>9</v>
      </c>
      <c r="I4" s="21" t="s">
        <v>3</v>
      </c>
      <c r="J4" s="21"/>
      <c r="K4" s="21"/>
      <c r="L4" s="22" t="s">
        <v>4</v>
      </c>
    </row>
    <row r="5" spans="1:12" ht="85.5" customHeight="1" x14ac:dyDescent="0.25">
      <c r="A5" s="23"/>
      <c r="B5" s="23"/>
      <c r="C5" s="8" t="s">
        <v>5</v>
      </c>
      <c r="D5" s="8" t="s">
        <v>6</v>
      </c>
      <c r="E5" s="8" t="s">
        <v>7</v>
      </c>
      <c r="F5" s="9"/>
      <c r="G5" s="23"/>
      <c r="H5" s="23"/>
      <c r="I5" s="7" t="s">
        <v>11</v>
      </c>
      <c r="J5" s="7" t="s">
        <v>8</v>
      </c>
      <c r="K5" s="7" t="s">
        <v>12</v>
      </c>
      <c r="L5" s="23"/>
    </row>
    <row r="6" spans="1:12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 t="s">
        <v>13</v>
      </c>
      <c r="G6" s="10">
        <v>7</v>
      </c>
      <c r="H6" s="10">
        <v>8</v>
      </c>
      <c r="I6" s="1">
        <v>9</v>
      </c>
      <c r="J6" s="10">
        <v>10</v>
      </c>
      <c r="K6" s="10">
        <v>11</v>
      </c>
      <c r="L6" s="11" t="s">
        <v>14</v>
      </c>
    </row>
    <row r="7" spans="1:12" ht="102" x14ac:dyDescent="0.25">
      <c r="A7" s="15">
        <v>1</v>
      </c>
      <c r="B7" s="15" t="s">
        <v>17</v>
      </c>
      <c r="C7" s="15">
        <v>32000</v>
      </c>
      <c r="D7" s="15">
        <v>18000</v>
      </c>
      <c r="E7" s="14">
        <v>25000</v>
      </c>
      <c r="F7" s="12">
        <f t="shared" ref="F7:F12" si="0">SUM(C7:E7)</f>
        <v>75000</v>
      </c>
      <c r="G7" s="15">
        <v>1</v>
      </c>
      <c r="H7" s="15">
        <v>3</v>
      </c>
      <c r="I7" s="5">
        <f t="shared" ref="I7:I12" si="1">MROUND(AVERAGE(C7:E7),0.01)</f>
        <v>25000</v>
      </c>
      <c r="J7" s="4">
        <f t="shared" ref="J7:J12" si="2">STDEVA(C7:E7)</f>
        <v>7000</v>
      </c>
      <c r="K7" s="6">
        <f t="shared" ref="K7:K12" si="3">J7/I7</f>
        <v>0.28000000000000003</v>
      </c>
      <c r="L7" s="5">
        <f t="shared" ref="L7:L12" si="4">I7*G7</f>
        <v>25000</v>
      </c>
    </row>
    <row r="8" spans="1:12" ht="102" x14ac:dyDescent="0.25">
      <c r="A8" s="15">
        <v>2</v>
      </c>
      <c r="B8" s="15" t="s">
        <v>18</v>
      </c>
      <c r="C8" s="15">
        <v>32000</v>
      </c>
      <c r="D8" s="15">
        <v>18000</v>
      </c>
      <c r="E8" s="14">
        <v>25000</v>
      </c>
      <c r="F8" s="12">
        <f t="shared" si="0"/>
        <v>75000</v>
      </c>
      <c r="G8" s="15">
        <v>1</v>
      </c>
      <c r="H8" s="15">
        <v>3</v>
      </c>
      <c r="I8" s="5">
        <f t="shared" si="1"/>
        <v>25000</v>
      </c>
      <c r="J8" s="4">
        <f t="shared" si="2"/>
        <v>7000</v>
      </c>
      <c r="K8" s="6">
        <f t="shared" si="3"/>
        <v>0.28000000000000003</v>
      </c>
      <c r="L8" s="5">
        <f t="shared" si="4"/>
        <v>25000</v>
      </c>
    </row>
    <row r="9" spans="1:12" ht="102" x14ac:dyDescent="0.25">
      <c r="A9" s="15">
        <v>3</v>
      </c>
      <c r="B9" s="15" t="s">
        <v>19</v>
      </c>
      <c r="C9" s="15">
        <v>32000</v>
      </c>
      <c r="D9" s="15">
        <v>18000</v>
      </c>
      <c r="E9" s="14">
        <v>25000</v>
      </c>
      <c r="F9" s="12">
        <f t="shared" si="0"/>
        <v>75000</v>
      </c>
      <c r="G9" s="15">
        <v>1</v>
      </c>
      <c r="H9" s="15">
        <v>3</v>
      </c>
      <c r="I9" s="5">
        <f t="shared" si="1"/>
        <v>25000</v>
      </c>
      <c r="J9" s="4">
        <f t="shared" si="2"/>
        <v>7000</v>
      </c>
      <c r="K9" s="6">
        <f t="shared" si="3"/>
        <v>0.28000000000000003</v>
      </c>
      <c r="L9" s="5">
        <f t="shared" si="4"/>
        <v>25000</v>
      </c>
    </row>
    <row r="10" spans="1:12" ht="102" x14ac:dyDescent="0.25">
      <c r="A10" s="15">
        <v>4</v>
      </c>
      <c r="B10" s="15" t="s">
        <v>20</v>
      </c>
      <c r="C10" s="15">
        <v>32000</v>
      </c>
      <c r="D10" s="15">
        <v>25000</v>
      </c>
      <c r="E10" s="14">
        <v>35000</v>
      </c>
      <c r="F10" s="12">
        <f t="shared" si="0"/>
        <v>92000</v>
      </c>
      <c r="G10" s="15">
        <v>1</v>
      </c>
      <c r="H10" s="15">
        <v>3</v>
      </c>
      <c r="I10" s="5">
        <f t="shared" si="1"/>
        <v>30666.670000000002</v>
      </c>
      <c r="J10" s="4">
        <f t="shared" si="2"/>
        <v>5131.6014394468766</v>
      </c>
      <c r="K10" s="6">
        <f t="shared" si="3"/>
        <v>0.1673348113586143</v>
      </c>
      <c r="L10" s="5">
        <f t="shared" si="4"/>
        <v>30666.670000000002</v>
      </c>
    </row>
    <row r="11" spans="1:12" ht="102" x14ac:dyDescent="0.25">
      <c r="A11" s="15">
        <v>5</v>
      </c>
      <c r="B11" s="15" t="s">
        <v>21</v>
      </c>
      <c r="C11" s="15">
        <v>32000</v>
      </c>
      <c r="D11" s="15">
        <v>25000</v>
      </c>
      <c r="E11" s="14">
        <v>35000</v>
      </c>
      <c r="F11" s="12">
        <f t="shared" si="0"/>
        <v>92000</v>
      </c>
      <c r="G11" s="15">
        <v>1</v>
      </c>
      <c r="H11" s="15">
        <v>3</v>
      </c>
      <c r="I11" s="5">
        <f t="shared" si="1"/>
        <v>30666.670000000002</v>
      </c>
      <c r="J11" s="4">
        <f t="shared" si="2"/>
        <v>5131.6014394468766</v>
      </c>
      <c r="K11" s="6">
        <f t="shared" si="3"/>
        <v>0.1673348113586143</v>
      </c>
      <c r="L11" s="5">
        <f t="shared" si="4"/>
        <v>30666.670000000002</v>
      </c>
    </row>
    <row r="12" spans="1:12" ht="102" x14ac:dyDescent="0.25">
      <c r="A12" s="15">
        <v>6</v>
      </c>
      <c r="B12" s="15" t="s">
        <v>22</v>
      </c>
      <c r="C12" s="15">
        <v>32000</v>
      </c>
      <c r="D12" s="15">
        <v>25000</v>
      </c>
      <c r="E12" s="14">
        <v>35000</v>
      </c>
      <c r="F12" s="12">
        <f t="shared" si="0"/>
        <v>92000</v>
      </c>
      <c r="G12" s="15">
        <v>1</v>
      </c>
      <c r="H12" s="15">
        <v>3</v>
      </c>
      <c r="I12" s="5">
        <f t="shared" si="1"/>
        <v>30666.670000000002</v>
      </c>
      <c r="J12" s="4">
        <f t="shared" si="2"/>
        <v>5131.6014394468766</v>
      </c>
      <c r="K12" s="6">
        <f t="shared" si="3"/>
        <v>0.1673348113586143</v>
      </c>
      <c r="L12" s="5">
        <f t="shared" si="4"/>
        <v>30666.670000000002</v>
      </c>
    </row>
    <row r="13" spans="1:12" x14ac:dyDescent="0.25">
      <c r="A13" s="18" t="s">
        <v>10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3">
        <f>SUM(L7:L12)</f>
        <v>167000.01</v>
      </c>
    </row>
    <row r="14" spans="1:12" ht="311.25" customHeight="1" x14ac:dyDescent="0.25">
      <c r="A14" s="17" t="s">
        <v>24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16.5" x14ac:dyDescent="0.25">
      <c r="B15" s="2"/>
    </row>
    <row r="16" spans="1:12" ht="16.5" x14ac:dyDescent="0.25">
      <c r="B16" s="2"/>
    </row>
    <row r="17" spans="2:2" ht="16.5" x14ac:dyDescent="0.25">
      <c r="B17" s="2"/>
    </row>
    <row r="18" spans="2:2" ht="16.5" x14ac:dyDescent="0.25">
      <c r="B18" s="2"/>
    </row>
  </sheetData>
  <mergeCells count="11">
    <mergeCell ref="J1:L1"/>
    <mergeCell ref="A2:L2"/>
    <mergeCell ref="A14:L14"/>
    <mergeCell ref="A13:K13"/>
    <mergeCell ref="C4:F4"/>
    <mergeCell ref="L4:L5"/>
    <mergeCell ref="I4:K4"/>
    <mergeCell ref="A4:A5"/>
    <mergeCell ref="B4:B5"/>
    <mergeCell ref="G4:G5"/>
    <mergeCell ref="H4:H5"/>
  </mergeCells>
  <pageMargins left="0.39370078740157483" right="0.39370078740157483" top="0.23622047244094491" bottom="0" header="0.15748031496062992" footer="0.31496062992125984"/>
  <pageSetup paperSize="9" scale="7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2100-01-345</dc:creator>
  <cp:lastModifiedBy>Татьяна Анатольевна</cp:lastModifiedBy>
  <cp:lastPrinted>2026-05-18T14:30:25Z</cp:lastPrinted>
  <dcterms:created xsi:type="dcterms:W3CDTF">2021-08-02T13:25:26Z</dcterms:created>
  <dcterms:modified xsi:type="dcterms:W3CDTF">2026-05-25T09:58:07Z</dcterms:modified>
</cp:coreProperties>
</file>