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окументы отдела КБИиХО\Закупки\Закупки 2026\Новая папка\"/>
    </mc:Choice>
  </mc:AlternateContent>
  <bookViews>
    <workbookView xWindow="120" yWindow="360" windowWidth="11355" windowHeight="7950"/>
  </bookViews>
  <sheets>
    <sheet name="Лист1" sheetId="1" r:id="rId1"/>
  </sheets>
  <definedNames>
    <definedName name="_xlnm.Print_Area" localSheetId="0">Лист1!$A$1:$N$15</definedName>
  </definedNames>
  <calcPr calcId="162913"/>
</workbook>
</file>

<file path=xl/calcChain.xml><?xml version="1.0" encoding="utf-8"?>
<calcChain xmlns="http://schemas.openxmlformats.org/spreadsheetml/2006/main">
  <c r="N7" i="1" l="1"/>
  <c r="F13" i="1" l="1"/>
  <c r="K7" i="1"/>
  <c r="L7" i="1" s="1"/>
  <c r="M7" i="1" s="1"/>
</calcChain>
</file>

<file path=xl/sharedStrings.xml><?xml version="1.0" encoding="utf-8"?>
<sst xmlns="http://schemas.openxmlformats.org/spreadsheetml/2006/main" count="42" uniqueCount="42">
  <si>
    <t>№ п.п.</t>
  </si>
  <si>
    <t>Единица измерения по ОКЕИ (условное обозначение)</t>
  </si>
  <si>
    <t>Цена, руб.</t>
  </si>
  <si>
    <t>Основные характеристики объекта закупки</t>
  </si>
  <si>
    <t>Наименование товаров, работ, услуг (ТРУ)</t>
  </si>
  <si>
    <t>Коэффициент вариации (V)</t>
  </si>
  <si>
    <t>Кол-во значений цены за ед.изм. ТРУ (n)</t>
  </si>
  <si>
    <t>Средняя арифметическая величина цены единицы товара, работы, услуги (&lt;ц&gt;)</t>
  </si>
  <si>
    <t>V&gt;33% - неоднородная 
V&lt;33% - однородная</t>
  </si>
  <si>
    <t>Совокупность значений</t>
  </si>
  <si>
    <t>Количество (v)</t>
  </si>
  <si>
    <t xml:space="preserve">НМЦК рын. </t>
  </si>
  <si>
    <t>Среднее квадратичное отклонение (σ)</t>
  </si>
  <si>
    <t>Итого НМЦК, руб.</t>
  </si>
  <si>
    <t>Источники ценовой информации (ИЦИ)</t>
  </si>
  <si>
    <t>Реквизиты ИЦИ</t>
  </si>
  <si>
    <t>Цена за ед.изм., руб. (цi)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</si>
  <si>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</si>
  <si>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</si>
  <si>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</si>
  <si>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</si>
  <si>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</si>
  <si>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</si>
  <si>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</si>
  <si>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</si>
  <si>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</si>
  <si>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</si>
  <si>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</si>
  <si>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</si>
  <si>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</si>
  <si>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Код продукции по КТРУ</t>
  </si>
  <si>
    <t>Наименование и характеристики постовляемого товара, указаны в Описание объекта закупки.</t>
  </si>
  <si>
    <t>Расчет начальной (максимальной) цены контракта (НМЦК) методом сопоставимых рыночных цен</t>
  </si>
  <si>
    <t>шт.</t>
  </si>
  <si>
    <t xml:space="preserve">Начальная (максимальная) цена контракта была определена методом сопоставимых рыночных цен (анализа рынка) в соответствии с Приказом Минэкономразвития России № 567 от 02.10.2013 «Об утверждении методических рекомендации по применению методов определения (начальной) максимальной цены, цены контракта, заключаемого с единственным поставщиком (подрядчиком, исполнителем)» и в соответствии с доведенными лимитами бюджетных обязательств.
            Для определения начальной (максимальной) цены Контракта были использованы следующие ценовые предложения:
</t>
  </si>
  <si>
    <t>Приобретение абонентское переговорное устройство антивандального исполнения</t>
  </si>
  <si>
    <t>26.30.11.199</t>
  </si>
  <si>
    <t>1256 от 12.05.2026</t>
  </si>
  <si>
    <t>183 от 12.05.2026</t>
  </si>
  <si>
    <t>122 от 12.05.2026</t>
  </si>
  <si>
    <t>Начальник отдела ИТОСиВ ФКУ ИК-1 капитан внутренней службы                                                                                                                                                                                                                        Медведев Е.А.</t>
  </si>
  <si>
    <t xml:space="preserve">Таким образом, в рамках выделенных лимитов бюджетных обязательств и в целях эффективного расходования бюджетных средств, начальная (максимальная) цена Контракта составляет: 93420,61 рублей. Валютой, используемой для формирования цены государственного контракта и расчетов с поставщиками, является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не применяется.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</si>
</sst>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9"/>
      <name val="Arial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6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81">
    <xf numFmtId="0" fontId="0" fillId="0" borderId="0" xfId="0"/>
    <xf numFmtId="49" fontId="19" fillId="0" borderId="11" xfId="36" applyNumberFormat="1" applyFont="1" applyFill="1" applyBorder="1" applyAlignment="1">
      <alignment horizontal="center" vertical="center" wrapText="1"/>
    </xf>
    <xf numFmtId="49" fontId="22" fillId="0" borderId="13" xfId="36" applyNumberFormat="1" applyFont="1" applyFill="1" applyBorder="1" applyAlignment="1">
      <alignment horizontal="center" vertical="center" wrapText="1"/>
    </xf>
    <xf numFmtId="49" fontId="23" fillId="0" borderId="14" xfId="36" applyNumberFormat="1" applyFont="1" applyFill="1" applyBorder="1" applyAlignment="1">
      <alignment horizontal="center" vertical="center" wrapText="1"/>
    </xf>
    <xf numFmtId="49" fontId="23" fillId="0" borderId="15" xfId="36" applyNumberFormat="1" applyFont="1" applyFill="1" applyBorder="1" applyAlignment="1">
      <alignment horizontal="center" vertical="center" wrapText="1"/>
    </xf>
    <xf numFmtId="49" fontId="23" fillId="0" borderId="16" xfId="36" applyNumberFormat="1" applyFont="1" applyFill="1" applyBorder="1" applyAlignment="1">
      <alignment horizontal="center" vertical="center" wrapText="1"/>
    </xf>
    <xf numFmtId="49" fontId="23" fillId="0" borderId="17" xfId="36" applyNumberFormat="1" applyFont="1" applyFill="1" applyBorder="1" applyAlignment="1">
      <alignment horizontal="center" vertical="center" wrapText="1"/>
    </xf>
    <xf numFmtId="49" fontId="23" fillId="0" borderId="18" xfId="36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12" xfId="0" applyFont="1" applyFill="1" applyBorder="1"/>
    <xf numFmtId="0" fontId="21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4" fontId="0" fillId="0" borderId="22" xfId="0" applyNumberFormat="1" applyFont="1" applyFill="1" applyBorder="1" applyAlignment="1">
      <alignment horizontal="center" vertical="center"/>
    </xf>
    <xf numFmtId="4" fontId="0" fillId="0" borderId="10" xfId="0" applyNumberFormat="1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 wrapText="1"/>
    </xf>
    <xf numFmtId="49" fontId="22" fillId="0" borderId="10" xfId="36" applyNumberFormat="1" applyFont="1" applyFill="1" applyBorder="1" applyAlignment="1">
      <alignment horizontal="center" vertical="center" wrapText="1"/>
    </xf>
    <xf numFmtId="49" fontId="22" fillId="0" borderId="11" xfId="36" applyNumberFormat="1" applyFont="1" applyFill="1" applyBorder="1" applyAlignment="1">
      <alignment horizontal="center" vertical="center" wrapText="1"/>
    </xf>
    <xf numFmtId="0" fontId="0" fillId="0" borderId="22" xfId="0" applyFont="1" applyFill="1" applyBorder="1" applyAlignment="1" applyProtection="1">
      <alignment horizontal="center" vertical="center" wrapText="1"/>
      <protection hidden="1"/>
    </xf>
    <xf numFmtId="0" fontId="0" fillId="0" borderId="10" xfId="0" applyFont="1" applyFill="1" applyBorder="1" applyAlignment="1" applyProtection="1">
      <alignment horizontal="center" vertical="center" wrapText="1"/>
      <protection hidden="1"/>
    </xf>
    <xf numFmtId="0" fontId="0" fillId="0" borderId="29" xfId="0" applyFont="1" applyFill="1" applyBorder="1" applyAlignment="1" applyProtection="1">
      <alignment horizontal="center" vertical="center" wrapText="1"/>
      <protection hidden="1"/>
    </xf>
    <xf numFmtId="49" fontId="23" fillId="0" borderId="22" xfId="36" applyNumberFormat="1" applyFont="1" applyFill="1" applyBorder="1" applyAlignment="1">
      <alignment horizontal="center" vertical="center" wrapText="1"/>
    </xf>
    <xf numFmtId="49" fontId="23" fillId="0" borderId="10" xfId="36" applyNumberFormat="1" applyFont="1" applyFill="1" applyBorder="1" applyAlignment="1">
      <alignment horizontal="center" vertical="center" wrapText="1"/>
    </xf>
    <xf numFmtId="49" fontId="23" fillId="0" borderId="11" xfId="36" applyNumberFormat="1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left" vertical="center" wrapText="1"/>
    </xf>
    <xf numFmtId="0" fontId="0" fillId="0" borderId="42" xfId="0" applyFill="1" applyBorder="1" applyAlignment="1">
      <alignment horizontal="center" wrapText="1"/>
    </xf>
    <xf numFmtId="0" fontId="0" fillId="0" borderId="42" xfId="0" applyFont="1" applyFill="1" applyBorder="1" applyAlignment="1">
      <alignment horizontal="center"/>
    </xf>
    <xf numFmtId="0" fontId="25" fillId="0" borderId="39" xfId="0" applyFont="1" applyFill="1" applyBorder="1" applyAlignment="1">
      <alignment horizontal="center"/>
    </xf>
    <xf numFmtId="0" fontId="0" fillId="0" borderId="37" xfId="0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36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40" xfId="0" applyFont="1" applyFill="1" applyBorder="1" applyAlignment="1">
      <alignment horizontal="center" vertical="center"/>
    </xf>
    <xf numFmtId="4" fontId="24" fillId="0" borderId="30" xfId="0" applyNumberFormat="1" applyFont="1" applyFill="1" applyBorder="1" applyAlignment="1" applyProtection="1">
      <alignment horizontal="center" vertical="center"/>
      <protection hidden="1"/>
    </xf>
    <xf numFmtId="4" fontId="24" fillId="0" borderId="31" xfId="0" applyNumberFormat="1" applyFont="1" applyFill="1" applyBorder="1" applyAlignment="1" applyProtection="1">
      <alignment horizontal="center" vertical="center"/>
      <protection hidden="1"/>
    </xf>
    <xf numFmtId="4" fontId="24" fillId="0" borderId="32" xfId="0" applyNumberFormat="1" applyFont="1" applyFill="1" applyBorder="1" applyAlignment="1" applyProtection="1">
      <alignment horizontal="center" vertical="center"/>
      <protection hidden="1"/>
    </xf>
    <xf numFmtId="0" fontId="0" fillId="0" borderId="2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4" fontId="0" fillId="0" borderId="34" xfId="0" applyNumberFormat="1" applyFont="1" applyFill="1" applyBorder="1" applyAlignment="1">
      <alignment horizontal="center" vertical="center"/>
    </xf>
    <xf numFmtId="4" fontId="0" fillId="0" borderId="15" xfId="0" applyNumberFormat="1" applyFont="1" applyFill="1" applyBorder="1" applyAlignment="1">
      <alignment horizontal="center" vertical="center"/>
    </xf>
    <xf numFmtId="4" fontId="0" fillId="0" borderId="35" xfId="0" applyNumberFormat="1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center" vertical="center"/>
    </xf>
    <xf numFmtId="0" fontId="25" fillId="0" borderId="25" xfId="0" applyFont="1" applyFill="1" applyBorder="1" applyAlignment="1">
      <alignment horizontal="center" vertical="center"/>
    </xf>
    <xf numFmtId="0" fontId="25" fillId="0" borderId="26" xfId="0" applyFont="1" applyFill="1" applyBorder="1" applyAlignment="1">
      <alignment horizontal="center" vertical="center"/>
    </xf>
    <xf numFmtId="4" fontId="25" fillId="0" borderId="24" xfId="0" applyNumberFormat="1" applyFont="1" applyFill="1" applyBorder="1" applyAlignment="1">
      <alignment horizontal="right" vertical="center"/>
    </xf>
    <xf numFmtId="4" fontId="25" fillId="0" borderId="25" xfId="0" applyNumberFormat="1" applyFont="1" applyFill="1" applyBorder="1" applyAlignment="1">
      <alignment horizontal="right" vertical="center"/>
    </xf>
    <xf numFmtId="4" fontId="25" fillId="0" borderId="26" xfId="0" applyNumberFormat="1" applyFont="1" applyFill="1" applyBorder="1" applyAlignment="1">
      <alignment horizontal="right" vertical="center"/>
    </xf>
    <xf numFmtId="4" fontId="0" fillId="0" borderId="27" xfId="0" applyNumberFormat="1" applyFont="1" applyFill="1" applyBorder="1" applyAlignment="1" applyProtection="1">
      <alignment horizontal="center" vertical="center" wrapText="1"/>
      <protection hidden="1"/>
    </xf>
    <xf numFmtId="4" fontId="0" fillId="0" borderId="15" xfId="0" applyNumberFormat="1" applyFont="1" applyFill="1" applyBorder="1" applyAlignment="1" applyProtection="1">
      <alignment horizontal="center" vertical="center" wrapText="1"/>
      <protection hidden="1"/>
    </xf>
    <xf numFmtId="4" fontId="0" fillId="0" borderId="28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29" xfId="0" applyNumberFormat="1" applyFont="1" applyFill="1" applyBorder="1" applyAlignment="1" applyProtection="1">
      <alignment horizontal="center" vertical="center" wrapText="1"/>
      <protection hidden="1"/>
    </xf>
    <xf numFmtId="10" fontId="0" fillId="0" borderId="22" xfId="0" applyNumberFormat="1" applyFont="1" applyFill="1" applyBorder="1" applyAlignment="1" applyProtection="1">
      <alignment horizontal="center" vertical="center" wrapText="1"/>
      <protection hidden="1"/>
    </xf>
    <xf numFmtId="10" fontId="0" fillId="0" borderId="10" xfId="0" applyNumberFormat="1" applyFont="1" applyFill="1" applyBorder="1" applyAlignment="1" applyProtection="1">
      <alignment horizontal="center" vertical="center" wrapText="1"/>
      <protection hidden="1"/>
    </xf>
    <xf numFmtId="10" fontId="0" fillId="0" borderId="29" xfId="0" applyNumberFormat="1" applyFont="1" applyFill="1" applyBorder="1" applyAlignment="1" applyProtection="1">
      <alignment horizontal="center" vertical="center" wrapText="1"/>
      <protection hidden="1"/>
    </xf>
    <xf numFmtId="49" fontId="23" fillId="0" borderId="30" xfId="36" applyNumberFormat="1" applyFont="1" applyFill="1" applyBorder="1" applyAlignment="1">
      <alignment horizontal="center" vertical="center" wrapText="1"/>
    </xf>
    <xf numFmtId="49" fontId="23" fillId="0" borderId="31" xfId="36" applyNumberFormat="1" applyFont="1" applyFill="1" applyBorder="1" applyAlignment="1">
      <alignment horizontal="center" vertical="center" wrapText="1"/>
    </xf>
    <xf numFmtId="49" fontId="23" fillId="0" borderId="12" xfId="36" applyNumberFormat="1" applyFont="1" applyFill="1" applyBorder="1" applyAlignment="1">
      <alignment horizontal="center" vertical="center" wrapText="1"/>
    </xf>
    <xf numFmtId="0" fontId="0" fillId="0" borderId="41" xfId="0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14" fontId="0" fillId="0" borderId="27" xfId="0" applyNumberForma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49" fontId="23" fillId="0" borderId="20" xfId="36" applyNumberFormat="1" applyFont="1" applyFill="1" applyBorder="1" applyAlignment="1">
      <alignment horizontal="center" vertical="center" wrapText="1"/>
    </xf>
    <xf numFmtId="49" fontId="22" fillId="0" borderId="23" xfId="36" applyNumberFormat="1" applyFont="1" applyFill="1" applyBorder="1" applyAlignment="1">
      <alignment horizontal="center" vertical="center" wrapText="1"/>
    </xf>
    <xf numFmtId="49" fontId="22" fillId="0" borderId="33" xfId="36" applyNumberFormat="1" applyFont="1" applyFill="1" applyBorder="1" applyAlignment="1">
      <alignment horizontal="center" vertical="center" wrapText="1"/>
    </xf>
    <xf numFmtId="49" fontId="22" fillId="0" borderId="34" xfId="36" applyNumberFormat="1" applyFont="1" applyFill="1" applyBorder="1" applyAlignment="1">
      <alignment horizontal="center" vertical="center" wrapText="1"/>
    </xf>
    <xf numFmtId="49" fontId="22" fillId="0" borderId="35" xfId="36" applyNumberFormat="1" applyFont="1" applyFill="1" applyBorder="1" applyAlignment="1">
      <alignment horizontal="center" vertical="center" wrapText="1"/>
    </xf>
    <xf numFmtId="49" fontId="22" fillId="0" borderId="10" xfId="36" applyNumberFormat="1" applyFont="1" applyFill="1" applyBorder="1" applyAlignment="1">
      <alignment horizontal="center" vertical="center" wrapText="1"/>
    </xf>
    <xf numFmtId="49" fontId="22" fillId="0" borderId="11" xfId="36" applyNumberFormat="1" applyFont="1" applyFill="1" applyBorder="1" applyAlignment="1">
      <alignment horizontal="center" vertical="center" wrapText="1"/>
    </xf>
    <xf numFmtId="49" fontId="23" fillId="0" borderId="21" xfId="36" applyNumberFormat="1" applyFont="1" applyFill="1" applyBorder="1" applyAlignment="1">
      <alignment horizontal="center" vertical="center" wrapText="1"/>
    </xf>
    <xf numFmtId="49" fontId="23" fillId="0" borderId="38" xfId="36" applyNumberFormat="1" applyFont="1" applyFill="1" applyBorder="1" applyAlignment="1">
      <alignment horizontal="center" vertical="center" wrapText="1"/>
    </xf>
  </cellXfs>
  <cellStyles count="43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Лист1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142875</xdr:colOff>
      <xdr:row>43</xdr:row>
      <xdr:rowOff>0</xdr:rowOff>
    </xdr:from>
    <xdr:to>
      <xdr:col>10</xdr:col>
      <xdr:colOff>1466850</xdr:colOff>
      <xdr:row>43</xdr:row>
      <xdr:rowOff>419100</xdr:rowOff>
    </xdr:to>
    <xdr:pic>
      <xdr:nvPicPr>
        <xdr:cNvPr id="11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0175875" y="11324167"/>
          <a:ext cx="13239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142875</xdr:colOff>
      <xdr:row>42</xdr:row>
      <xdr:rowOff>962025</xdr:rowOff>
    </xdr:from>
    <xdr:to>
      <xdr:col>11</xdr:col>
      <xdr:colOff>1409700</xdr:colOff>
      <xdr:row>43</xdr:row>
      <xdr:rowOff>419100</xdr:rowOff>
    </xdr:to>
    <xdr:pic>
      <xdr:nvPicPr>
        <xdr:cNvPr id="12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1689292" y="11327342"/>
          <a:ext cx="1266825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2</xdr:row>
          <xdr:rowOff>0</xdr:rowOff>
        </xdr:from>
        <xdr:to>
          <xdr:col>13</xdr:col>
          <xdr:colOff>1695450</xdr:colOff>
          <xdr:row>2</xdr:row>
          <xdr:rowOff>0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2</xdr:row>
          <xdr:rowOff>0</xdr:rowOff>
        </xdr:from>
        <xdr:to>
          <xdr:col>13</xdr:col>
          <xdr:colOff>1695450</xdr:colOff>
          <xdr:row>2</xdr:row>
          <xdr:rowOff>0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2</xdr:row>
          <xdr:rowOff>0</xdr:rowOff>
        </xdr:from>
        <xdr:to>
          <xdr:col>13</xdr:col>
          <xdr:colOff>1695450</xdr:colOff>
          <xdr:row>2</xdr:row>
          <xdr:rowOff>0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4</xdr:row>
          <xdr:rowOff>0</xdr:rowOff>
        </xdr:from>
        <xdr:to>
          <xdr:col>13</xdr:col>
          <xdr:colOff>1695450</xdr:colOff>
          <xdr:row>4</xdr:row>
          <xdr:rowOff>504825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15"/>
  <sheetViews>
    <sheetView tabSelected="1" view="pageBreakPreview" zoomScale="90" zoomScaleNormal="70" zoomScaleSheetLayoutView="90" workbookViewId="0">
      <selection activeCell="A15" sqref="A15:N15"/>
    </sheetView>
  </sheetViews>
  <sheetFormatPr defaultColWidth="9.140625" defaultRowHeight="35.25" customHeight="1" x14ac:dyDescent="0.2"/>
  <cols>
    <col min="1" max="1" width="19" style="10" customWidth="1"/>
    <col min="2" max="2" width="32.85546875" style="10" customWidth="1"/>
    <col min="3" max="3" width="12.85546875" style="10" customWidth="1"/>
    <col min="4" max="4" width="12.7109375" style="10" customWidth="1"/>
    <col min="5" max="5" width="11.28515625" style="10" customWidth="1"/>
    <col min="6" max="6" width="5.140625" style="10" customWidth="1"/>
    <col min="7" max="7" width="20.28515625" style="10" customWidth="1"/>
    <col min="8" max="8" width="11.28515625" style="10" customWidth="1"/>
    <col min="9" max="9" width="14.28515625" style="10" customWidth="1"/>
    <col min="10" max="10" width="10.85546875" style="10" customWidth="1"/>
    <col min="11" max="11" width="22.7109375" style="10" customWidth="1"/>
    <col min="12" max="12" width="22" style="10" customWidth="1"/>
    <col min="13" max="13" width="16.7109375" style="10" customWidth="1"/>
    <col min="14" max="14" width="22.5703125" style="10" customWidth="1"/>
    <col min="15" max="15" width="2" style="9" customWidth="1"/>
    <col min="16" max="16" width="3.7109375" style="10" customWidth="1"/>
    <col min="17" max="17" width="5.85546875" style="10" customWidth="1"/>
    <col min="18" max="18" width="21.85546875" style="10" customWidth="1"/>
    <col min="19" max="19" width="16.85546875" style="10" customWidth="1"/>
    <col min="20" max="20" width="14.85546875" style="9" customWidth="1"/>
    <col min="21" max="16384" width="9.140625" style="10"/>
  </cols>
  <sheetData>
    <row r="1" spans="1:19" ht="35.25" customHeight="1" x14ac:dyDescent="0.25">
      <c r="A1" s="70" t="s">
        <v>32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8"/>
      <c r="P1" s="8"/>
      <c r="Q1" s="8"/>
      <c r="R1" s="8"/>
      <c r="S1" s="8"/>
    </row>
    <row r="2" spans="1:19" ht="68.25" customHeight="1" thickBot="1" x14ac:dyDescent="0.25">
      <c r="A2" s="27" t="s">
        <v>34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9" ht="35.25" customHeight="1" x14ac:dyDescent="0.2">
      <c r="A3" s="72" t="s">
        <v>4</v>
      </c>
      <c r="B3" s="23" t="s">
        <v>3</v>
      </c>
      <c r="C3" s="23" t="s">
        <v>30</v>
      </c>
      <c r="D3" s="23" t="s">
        <v>1</v>
      </c>
      <c r="E3" s="62" t="s">
        <v>10</v>
      </c>
      <c r="F3" s="72" t="s">
        <v>14</v>
      </c>
      <c r="G3" s="23"/>
      <c r="H3" s="23"/>
      <c r="I3" s="23" t="s">
        <v>2</v>
      </c>
      <c r="J3" s="23"/>
      <c r="K3" s="23"/>
      <c r="L3" s="23"/>
      <c r="M3" s="23"/>
      <c r="N3" s="62" t="s">
        <v>11</v>
      </c>
    </row>
    <row r="4" spans="1:19" ht="35.25" customHeight="1" x14ac:dyDescent="0.2">
      <c r="A4" s="79"/>
      <c r="B4" s="24"/>
      <c r="C4" s="24"/>
      <c r="D4" s="24"/>
      <c r="E4" s="63"/>
      <c r="F4" s="73" t="s">
        <v>0</v>
      </c>
      <c r="G4" s="75" t="s">
        <v>15</v>
      </c>
      <c r="H4" s="75" t="s">
        <v>16</v>
      </c>
      <c r="I4" s="77" t="s">
        <v>7</v>
      </c>
      <c r="J4" s="77" t="s">
        <v>6</v>
      </c>
      <c r="K4" s="2" t="s">
        <v>12</v>
      </c>
      <c r="L4" s="18" t="s">
        <v>5</v>
      </c>
      <c r="M4" s="18" t="s">
        <v>9</v>
      </c>
      <c r="N4" s="63"/>
    </row>
    <row r="5" spans="1:19" ht="35.25" customHeight="1" thickBot="1" x14ac:dyDescent="0.25">
      <c r="A5" s="80"/>
      <c r="B5" s="25"/>
      <c r="C5" s="25"/>
      <c r="D5" s="25"/>
      <c r="E5" s="64"/>
      <c r="F5" s="74"/>
      <c r="G5" s="76"/>
      <c r="H5" s="76"/>
      <c r="I5" s="78"/>
      <c r="J5" s="78"/>
      <c r="K5" s="19"/>
      <c r="L5" s="19"/>
      <c r="M5" s="1" t="s">
        <v>8</v>
      </c>
      <c r="N5" s="11"/>
    </row>
    <row r="6" spans="1:19" ht="35.25" customHeight="1" thickBot="1" x14ac:dyDescent="0.25">
      <c r="A6" s="5" t="s">
        <v>17</v>
      </c>
      <c r="B6" s="6" t="s">
        <v>18</v>
      </c>
      <c r="C6" s="6" t="s">
        <v>19</v>
      </c>
      <c r="D6" s="6" t="s">
        <v>20</v>
      </c>
      <c r="E6" s="7" t="s">
        <v>21</v>
      </c>
      <c r="F6" s="3" t="s">
        <v>22</v>
      </c>
      <c r="G6" s="4" t="s">
        <v>23</v>
      </c>
      <c r="H6" s="4" t="s">
        <v>24</v>
      </c>
      <c r="I6" s="4" t="s">
        <v>25</v>
      </c>
      <c r="J6" s="4" t="s">
        <v>26</v>
      </c>
      <c r="K6" s="4" t="s">
        <v>27</v>
      </c>
      <c r="L6" s="4" t="s">
        <v>28</v>
      </c>
      <c r="M6" s="4" t="s">
        <v>29</v>
      </c>
      <c r="N6" s="12">
        <v>15</v>
      </c>
    </row>
    <row r="7" spans="1:19" ht="35.25" customHeight="1" thickBot="1" x14ac:dyDescent="0.25">
      <c r="A7" s="65" t="s">
        <v>35</v>
      </c>
      <c r="B7" s="68" t="s">
        <v>31</v>
      </c>
      <c r="C7" s="69" t="s">
        <v>36</v>
      </c>
      <c r="D7" s="30" t="s">
        <v>33</v>
      </c>
      <c r="E7" s="32">
        <v>17</v>
      </c>
      <c r="F7" s="13">
        <v>1</v>
      </c>
      <c r="G7" s="17" t="s">
        <v>37</v>
      </c>
      <c r="H7" s="15">
        <v>4836</v>
      </c>
      <c r="I7" s="53">
        <v>5495.33</v>
      </c>
      <c r="J7" s="56">
        <v>3</v>
      </c>
      <c r="K7" s="53">
        <f>SQRT((POWER(H7-I7,2)+POWER(H8-I7,2)+POWER(H9-I7,2)+IF(H10=0,0,POWER(H10-I7,2))+IF(H11=0,0,((H11-I7)^2))+IF(H12=0,0,((H12-I7)^2)))/(J7-1))</f>
        <v>584.52145670625293</v>
      </c>
      <c r="L7" s="59">
        <f>K7/I7</f>
        <v>0.10636694369696686</v>
      </c>
      <c r="M7" s="20" t="str">
        <f>IF(L7&gt;33%,"неоднородная","однородная")</f>
        <v>однородная</v>
      </c>
      <c r="N7" s="35">
        <f>(E7*I7)</f>
        <v>93420.61</v>
      </c>
    </row>
    <row r="8" spans="1:19" ht="35.25" customHeight="1" x14ac:dyDescent="0.2">
      <c r="A8" s="66"/>
      <c r="B8" s="42"/>
      <c r="C8" s="42"/>
      <c r="D8" s="31"/>
      <c r="E8" s="33"/>
      <c r="F8" s="14">
        <v>2</v>
      </c>
      <c r="G8" s="17" t="s">
        <v>38</v>
      </c>
      <c r="H8" s="16">
        <v>5950</v>
      </c>
      <c r="I8" s="54"/>
      <c r="J8" s="57"/>
      <c r="K8" s="54"/>
      <c r="L8" s="60"/>
      <c r="M8" s="21"/>
      <c r="N8" s="36"/>
    </row>
    <row r="9" spans="1:19" ht="35.25" customHeight="1" x14ac:dyDescent="0.2">
      <c r="A9" s="66"/>
      <c r="B9" s="42"/>
      <c r="C9" s="42"/>
      <c r="D9" s="31"/>
      <c r="E9" s="33"/>
      <c r="F9" s="38">
        <v>3</v>
      </c>
      <c r="G9" s="41" t="s">
        <v>39</v>
      </c>
      <c r="H9" s="44">
        <v>5700</v>
      </c>
      <c r="I9" s="54"/>
      <c r="J9" s="57"/>
      <c r="K9" s="54"/>
      <c r="L9" s="60"/>
      <c r="M9" s="21"/>
      <c r="N9" s="36"/>
    </row>
    <row r="10" spans="1:19" ht="6.75" customHeight="1" thickBot="1" x14ac:dyDescent="0.25">
      <c r="A10" s="66"/>
      <c r="B10" s="42"/>
      <c r="C10" s="42"/>
      <c r="D10" s="31"/>
      <c r="E10" s="33"/>
      <c r="F10" s="39"/>
      <c r="G10" s="42"/>
      <c r="H10" s="45"/>
      <c r="I10" s="54"/>
      <c r="J10" s="57"/>
      <c r="K10" s="54"/>
      <c r="L10" s="60"/>
      <c r="M10" s="21"/>
      <c r="N10" s="36"/>
    </row>
    <row r="11" spans="1:19" ht="35.25" hidden="1" customHeight="1" thickBot="1" x14ac:dyDescent="0.25">
      <c r="A11" s="66"/>
      <c r="B11" s="42"/>
      <c r="C11" s="42"/>
      <c r="D11" s="31"/>
      <c r="E11" s="33"/>
      <c r="F11" s="39"/>
      <c r="G11" s="42"/>
      <c r="H11" s="45"/>
      <c r="I11" s="54"/>
      <c r="J11" s="57"/>
      <c r="K11" s="54"/>
      <c r="L11" s="60"/>
      <c r="M11" s="21"/>
      <c r="N11" s="36"/>
    </row>
    <row r="12" spans="1:19" ht="35.25" hidden="1" customHeight="1" thickBot="1" x14ac:dyDescent="0.25">
      <c r="A12" s="67"/>
      <c r="B12" s="43"/>
      <c r="C12" s="43"/>
      <c r="D12" s="31"/>
      <c r="E12" s="34"/>
      <c r="F12" s="40"/>
      <c r="G12" s="43"/>
      <c r="H12" s="46"/>
      <c r="I12" s="55"/>
      <c r="J12" s="58"/>
      <c r="K12" s="55"/>
      <c r="L12" s="61"/>
      <c r="M12" s="22"/>
      <c r="N12" s="37"/>
    </row>
    <row r="13" spans="1:19" ht="35.25" customHeight="1" thickBot="1" x14ac:dyDescent="0.25">
      <c r="A13" s="47" t="s">
        <v>13</v>
      </c>
      <c r="B13" s="48"/>
      <c r="C13" s="48"/>
      <c r="D13" s="48"/>
      <c r="E13" s="49"/>
      <c r="F13" s="50">
        <f>SUM(N7:N12)</f>
        <v>93420.61</v>
      </c>
      <c r="G13" s="51"/>
      <c r="H13" s="51"/>
      <c r="I13" s="51"/>
      <c r="J13" s="51"/>
      <c r="K13" s="51"/>
      <c r="L13" s="51"/>
      <c r="M13" s="51"/>
      <c r="N13" s="52"/>
    </row>
    <row r="14" spans="1:19" ht="65.25" customHeight="1" thickBot="1" x14ac:dyDescent="0.25">
      <c r="A14" s="26" t="s">
        <v>41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spans="1:19" ht="35.25" customHeight="1" x14ac:dyDescent="0.25">
      <c r="A15" s="29" t="s">
        <v>40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</sheetData>
  <sheetProtection formatCells="0" insertRows="0"/>
  <mergeCells count="33">
    <mergeCell ref="A1:N1"/>
    <mergeCell ref="F3:H3"/>
    <mergeCell ref="I3:M3"/>
    <mergeCell ref="N3:N4"/>
    <mergeCell ref="F4:F5"/>
    <mergeCell ref="G4:G5"/>
    <mergeCell ref="H4:H5"/>
    <mergeCell ref="I4:I5"/>
    <mergeCell ref="J4:J5"/>
    <mergeCell ref="A3:A5"/>
    <mergeCell ref="B3:B5"/>
    <mergeCell ref="C3:C5"/>
    <mergeCell ref="L7:L12"/>
    <mergeCell ref="E3:E5"/>
    <mergeCell ref="A7:A12"/>
    <mergeCell ref="B7:B12"/>
    <mergeCell ref="C7:C12"/>
    <mergeCell ref="M7:M12"/>
    <mergeCell ref="D3:D5"/>
    <mergeCell ref="A14:N14"/>
    <mergeCell ref="A2:N2"/>
    <mergeCell ref="A15:N15"/>
    <mergeCell ref="D7:D12"/>
    <mergeCell ref="E7:E12"/>
    <mergeCell ref="N7:N12"/>
    <mergeCell ref="F9:F12"/>
    <mergeCell ref="G9:G12"/>
    <mergeCell ref="H9:H12"/>
    <mergeCell ref="A13:E13"/>
    <mergeCell ref="F13:N13"/>
    <mergeCell ref="I7:I12"/>
    <mergeCell ref="J7:J12"/>
    <mergeCell ref="K7:K12"/>
  </mergeCells>
  <phoneticPr fontId="20" type="noConversion"/>
  <printOptions horizontalCentered="1"/>
  <pageMargins left="0.39370078740157483" right="0.39370078740157483" top="0.59055118110236227" bottom="0.35433070866141736" header="0" footer="0.23622047244094491"/>
  <pageSetup paperSize="9" scale="60" orientation="landscape" horizontalDpi="4294967294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45" r:id="rId4">
          <objectPr defaultSize="0" autoPict="0" r:id="rId5">
            <anchor moveWithCells="1" sizeWithCells="1">
              <from>
                <xdr:col>13</xdr:col>
                <xdr:colOff>0</xdr:colOff>
                <xdr:row>2</xdr:row>
                <xdr:rowOff>0</xdr:rowOff>
              </from>
              <to>
                <xdr:col>13</xdr:col>
                <xdr:colOff>1695450</xdr:colOff>
                <xdr:row>2</xdr:row>
                <xdr:rowOff>0</xdr:rowOff>
              </to>
            </anchor>
          </objectPr>
        </oleObject>
      </mc:Choice>
      <mc:Fallback>
        <oleObject progId="Equation.3" shapeId="1045" r:id="rId4"/>
      </mc:Fallback>
    </mc:AlternateContent>
    <mc:AlternateContent xmlns:mc="http://schemas.openxmlformats.org/markup-compatibility/2006">
      <mc:Choice Requires="x14">
        <oleObject progId="Equation.3" shapeId="1046" r:id="rId6">
          <objectPr defaultSize="0" autoPict="0" r:id="rId5">
            <anchor moveWithCells="1" sizeWithCells="1">
              <from>
                <xdr:col>13</xdr:col>
                <xdr:colOff>0</xdr:colOff>
                <xdr:row>2</xdr:row>
                <xdr:rowOff>0</xdr:rowOff>
              </from>
              <to>
                <xdr:col>13</xdr:col>
                <xdr:colOff>1695450</xdr:colOff>
                <xdr:row>2</xdr:row>
                <xdr:rowOff>0</xdr:rowOff>
              </to>
            </anchor>
          </objectPr>
        </oleObject>
      </mc:Choice>
      <mc:Fallback>
        <oleObject progId="Equation.3" shapeId="1046" r:id="rId6"/>
      </mc:Fallback>
    </mc:AlternateContent>
    <mc:AlternateContent xmlns:mc="http://schemas.openxmlformats.org/markup-compatibility/2006">
      <mc:Choice Requires="x14">
        <oleObject progId="Equation.3" shapeId="1047" r:id="rId7">
          <objectPr defaultSize="0" autoPict="0" r:id="rId5">
            <anchor moveWithCells="1" sizeWithCells="1">
              <from>
                <xdr:col>13</xdr:col>
                <xdr:colOff>0</xdr:colOff>
                <xdr:row>2</xdr:row>
                <xdr:rowOff>0</xdr:rowOff>
              </from>
              <to>
                <xdr:col>13</xdr:col>
                <xdr:colOff>1695450</xdr:colOff>
                <xdr:row>2</xdr:row>
                <xdr:rowOff>0</xdr:rowOff>
              </to>
            </anchor>
          </objectPr>
        </oleObject>
      </mc:Choice>
      <mc:Fallback>
        <oleObject progId="Equation.3" shapeId="1047" r:id="rId7"/>
      </mc:Fallback>
    </mc:AlternateContent>
    <mc:AlternateContent xmlns:mc="http://schemas.openxmlformats.org/markup-compatibility/2006">
      <mc:Choice Requires="x14">
        <oleObject progId="Equation.3" shapeId="1048" r:id="rId8">
          <objectPr defaultSize="0" autoPict="0" r:id="rId5">
            <anchor moveWithCells="1" sizeWithCells="1">
              <from>
                <xdr:col>13</xdr:col>
                <xdr:colOff>0</xdr:colOff>
                <xdr:row>4</xdr:row>
                <xdr:rowOff>0</xdr:rowOff>
              </from>
              <to>
                <xdr:col>13</xdr:col>
                <xdr:colOff>1695450</xdr:colOff>
                <xdr:row>4</xdr:row>
                <xdr:rowOff>504825</xdr:rowOff>
              </to>
            </anchor>
          </objectPr>
        </oleObject>
      </mc:Choice>
      <mc:Fallback>
        <oleObject progId="Equation.3" shapeId="1048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закупки</cp:lastModifiedBy>
  <cp:lastPrinted>2021-07-21T01:37:01Z</cp:lastPrinted>
  <dcterms:created xsi:type="dcterms:W3CDTF">2009-02-06T02:40:54Z</dcterms:created>
  <dcterms:modified xsi:type="dcterms:W3CDTF">2026-08-27T04:28:39Z</dcterms:modified>
</cp:coreProperties>
</file>