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ovPS\Desktop\Ремонт Холодильников\"/>
    </mc:Choice>
  </mc:AlternateContent>
  <bookViews>
    <workbookView xWindow="0" yWindow="0" windowWidth="28800" windowHeight="12330"/>
  </bookViews>
  <sheets>
    <sheet name="НМЦК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 l="1"/>
  <c r="Q7" i="1" s="1"/>
  <c r="Q8" i="1" l="1"/>
  <c r="K7" i="1"/>
  <c r="O7" i="1"/>
  <c r="P7" i="1" l="1"/>
</calcChain>
</file>

<file path=xl/sharedStrings.xml><?xml version="1.0" encoding="utf-8"?>
<sst xmlns="http://schemas.openxmlformats.org/spreadsheetml/2006/main" count="20" uniqueCount="20">
  <si>
    <t>В соответствии с пунктом 6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нужд», в качестве метода определения НМЦК использован метод сопоставимых рыночных цен, поскольку является приоритетным для определения и обоснования НМЦК и основан на информации о рыночных ценах.</t>
  </si>
  <si>
    <t>Наименование товара (работы, услуги)</t>
  </si>
  <si>
    <r>
      <rPr>
        <b/>
        <sz val="10"/>
        <color indexed="8"/>
        <rFont val="Times New Roman"/>
        <family val="1"/>
        <charset val="204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</si>
  <si>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</si>
  <si>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t>Среднее квадратичное отклонение</t>
  </si>
  <si>
    <r>
      <t xml:space="preserve">V - коэф-нт вариации </t>
    </r>
    <r>
      <rPr>
        <i/>
        <sz val="10"/>
        <color indexed="10"/>
        <rFont val="Times New Roman"/>
        <family val="1"/>
        <charset val="204"/>
      </rPr>
      <t>(не должен превышать 33%)</t>
    </r>
  </si>
  <si>
    <t>Итого:</t>
  </si>
  <si>
    <t>&lt;ц&gt; - средн. арифм. величина цены товара, руб.</t>
  </si>
  <si>
    <r>
      <t>НМЦ</t>
    </r>
    <r>
      <rPr>
        <b/>
        <i/>
        <sz val="10"/>
        <color theme="1"/>
        <rFont val="Times New Roman"/>
        <family val="1"/>
        <charset val="204"/>
      </rPr>
      <t xml:space="preserve"> (рын)</t>
    </r>
    <r>
      <rPr>
        <b/>
        <sz val="10"/>
        <color theme="1"/>
        <rFont val="Times New Roman"/>
        <family val="1"/>
        <charset val="204"/>
      </rPr>
      <t xml:space="preserve">, руб. </t>
    </r>
  </si>
  <si>
    <t>Обоснование начальной (максимальной) цены контракта</t>
  </si>
  <si>
    <t>v - кол-во (объем) закупаемого товара (пачка)</t>
  </si>
  <si>
    <t>КП1</t>
  </si>
  <si>
    <t>КП2</t>
  </si>
  <si>
    <t>КП3</t>
  </si>
  <si>
    <t>Оказание услуг по ремонту и обслуживанию продовольственного и холодильного оборудования</t>
  </si>
  <si>
    <t>Коммерческие предложения (руб./ед.изм.)</t>
  </si>
  <si>
    <t>ОКПД2</t>
  </si>
  <si>
    <t>33.12.18.000</t>
  </si>
  <si>
    <t>Ед. изм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</si>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</sst>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7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3" borderId="0">
      <alignment horizontal="right" vertical="center"/>
    </xf>
    <xf numFmtId="0" fontId="12" fillId="3" borderId="0">
      <alignment horizontal="left" vertical="center"/>
    </xf>
  </cellStyleXfs>
  <cellXfs count="40">
    <xf numFmtId="0" fontId="0" fillId="0" borderId="0" xfId="0"/>
    <xf numFmtId="0" fontId="2" fillId="0" borderId="0" xfId="0" applyFont="1"/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/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 wrapText="1"/>
    </xf>
    <xf numFmtId="4" fontId="8" fillId="2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5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2" xfId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10" fontId="5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9" fillId="0" borderId="0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Fill="1" applyBorder="1"/>
  </cellXfs>
  <cellStyles count="4">
    <cellStyle name="S20" xfId="2"/>
    <cellStyle name="S23" xfId="3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55470</xdr:colOff>
      <xdr:row>5</xdr:row>
      <xdr:rowOff>778386</xdr:rowOff>
    </xdr:from>
    <xdr:to>
      <xdr:col>14</xdr:col>
      <xdr:colOff>693900</xdr:colOff>
      <xdr:row>5</xdr:row>
      <xdr:rowOff>1132913</xdr:rowOff>
    </xdr:to>
    <xdr:pic>
      <xdr:nvPicPr>
        <xdr:cNvPr id="2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309" y="3072580"/>
          <a:ext cx="638430" cy="354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66476</xdr:colOff>
      <xdr:row>5</xdr:row>
      <xdr:rowOff>967068</xdr:rowOff>
    </xdr:from>
    <xdr:to>
      <xdr:col>15</xdr:col>
      <xdr:colOff>682426</xdr:colOff>
      <xdr:row>5</xdr:row>
      <xdr:rowOff>1288536</xdr:rowOff>
    </xdr:to>
    <xdr:pic>
      <xdr:nvPicPr>
        <xdr:cNvPr id="3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460" y="3261262"/>
          <a:ext cx="615950" cy="32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123022</xdr:colOff>
      <xdr:row>5</xdr:row>
      <xdr:rowOff>986479</xdr:rowOff>
    </xdr:from>
    <xdr:to>
      <xdr:col>13</xdr:col>
      <xdr:colOff>723938</xdr:colOff>
      <xdr:row>5</xdr:row>
      <xdr:rowOff>1381704</xdr:rowOff>
    </xdr:to>
    <xdr:pic>
      <xdr:nvPicPr>
        <xdr:cNvPr id="4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087538" y="3280673"/>
          <a:ext cx="600916" cy="39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254079</xdr:colOff>
      <xdr:row>5</xdr:row>
      <xdr:rowOff>533665</xdr:rowOff>
    </xdr:from>
    <xdr:to>
      <xdr:col>16</xdr:col>
      <xdr:colOff>1116371</xdr:colOff>
      <xdr:row>5</xdr:row>
      <xdr:rowOff>970695</xdr:rowOff>
    </xdr:to>
    <xdr:pic>
      <xdr:nvPicPr>
        <xdr:cNvPr id="5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9645934" y="2827859"/>
          <a:ext cx="862292" cy="43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5</xdr:row>
          <xdr:rowOff>647700</xdr:rowOff>
        </xdr:from>
        <xdr:to>
          <xdr:col>11</xdr:col>
          <xdr:colOff>9525</xdr:colOff>
          <xdr:row>5</xdr:row>
          <xdr:rowOff>1095375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5</xdr:row>
          <xdr:rowOff>647700</xdr:rowOff>
        </xdr:from>
        <xdr:to>
          <xdr:col>2</xdr:col>
          <xdr:colOff>9525</xdr:colOff>
          <xdr:row>5</xdr:row>
          <xdr:rowOff>1095375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wmf"/><Relationship Id="rId3" Type="http://schemas.openxmlformats.org/officeDocument/2006/relationships/hyperlink" Target="https://www.officemag.ru/catalog/goods/110071/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s://www.komus.ru/katalog/bumaga-i-bumazhnye-izdeliya/bumaga-dlya-ofisnoj-tekhniki/formatnaya-bumaga/bumaga-formatnaya-belaya-dlya-ofisnoj-tekhniki/bumaga-ofisnaya-snegurochka-a4-80-g-kv-m-marka-s-146-cie-500-listov-/p/17623/?from=block-301-7" TargetMode="External"/><Relationship Id="rId1" Type="http://schemas.openxmlformats.org/officeDocument/2006/relationships/hyperlink" Target="https://www.ozon.ru/product/svetocopy-a4-500-l-bumaga-dlya-printera-7969279/?at=qQtJrLG4KcEqVoNAT5274WrFLRqgyEiXjB9gnsxpl5qK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12"/>
  <sheetViews>
    <sheetView tabSelected="1" zoomScale="93" zoomScaleNormal="93" zoomScalePageLayoutView="62" workbookViewId="0">
      <selection activeCell="F11" sqref="F11"/>
    </sheetView>
  </sheetViews>
  <sheetFormatPr defaultRowHeight="15.75" x14ac:dyDescent="0.25"/>
  <cols>
    <col min="1" max="1" width="6.42578125" style="1" customWidth="1"/>
    <col min="2" max="2" width="38.85546875" style="1" customWidth="1"/>
    <col min="3" max="3" width="14.5703125" style="1" customWidth="1"/>
    <col min="4" max="4" width="9.28515625" style="1" customWidth="1"/>
    <col min="5" max="7" width="20.42578125" style="1" customWidth="1"/>
    <col min="8" max="10" width="20.42578125" style="1" hidden="1" customWidth="1"/>
    <col min="11" max="11" width="14" style="1" customWidth="1"/>
    <col min="12" max="12" width="9.28515625" style="1" customWidth="1"/>
    <col min="13" max="13" width="8.28515625" style="1" customWidth="1"/>
    <col min="14" max="14" width="12.85546875" style="1" customWidth="1"/>
    <col min="15" max="15" width="11.5703125" style="1" customWidth="1"/>
    <col min="16" max="16" width="12" style="1" customWidth="1"/>
    <col min="17" max="17" width="19" style="1" customWidth="1"/>
    <col min="18" max="19" width="10.7109375" style="1" bestFit="1" customWidth="1"/>
    <col min="20" max="16384" width="9.140625" style="1"/>
  </cols>
  <sheetData>
    <row r="2" spans="1:18" ht="53.25" customHeight="1" x14ac:dyDescent="0.25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 ht="21" customHeight="1" x14ac:dyDescent="0.25">
      <c r="A3" s="7"/>
      <c r="B3" s="25"/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  <c r="N3" s="27"/>
      <c r="O3" s="27"/>
      <c r="P3" s="27"/>
      <c r="Q3" s="28"/>
    </row>
    <row r="4" spans="1:18" ht="48.75" customHeight="1" x14ac:dyDescent="0.25">
      <c r="A4" s="6"/>
      <c r="B4" s="29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8" ht="42" customHeight="1" x14ac:dyDescent="0.25">
      <c r="A5" s="8"/>
      <c r="B5" s="35" t="s">
        <v>1</v>
      </c>
      <c r="C5" s="30" t="s">
        <v>16</v>
      </c>
      <c r="D5" s="37"/>
      <c r="E5" s="30" t="s">
        <v>15</v>
      </c>
      <c r="F5" s="30"/>
      <c r="G5" s="30"/>
      <c r="H5" s="30"/>
      <c r="I5" s="30"/>
      <c r="J5" s="30"/>
      <c r="K5" s="34"/>
      <c r="L5" s="30" t="s">
        <v>10</v>
      </c>
      <c r="M5" s="30" t="s">
        <v>2</v>
      </c>
      <c r="N5" s="31" t="s">
        <v>3</v>
      </c>
      <c r="O5" s="31"/>
      <c r="P5" s="31"/>
      <c r="Q5" s="2" t="s">
        <v>8</v>
      </c>
    </row>
    <row r="6" spans="1:18" ht="124.5" customHeight="1" x14ac:dyDescent="0.25">
      <c r="A6" s="9"/>
      <c r="B6" s="36"/>
      <c r="C6" s="30"/>
      <c r="D6" s="38" t="s">
        <v>18</v>
      </c>
      <c r="E6" s="23" t="s">
        <v>11</v>
      </c>
      <c r="F6" s="15" t="s">
        <v>12</v>
      </c>
      <c r="G6" s="15" t="s">
        <v>13</v>
      </c>
      <c r="H6" s="15"/>
      <c r="I6" s="15"/>
      <c r="J6" s="15"/>
      <c r="K6" s="13"/>
      <c r="L6" s="30"/>
      <c r="M6" s="30"/>
      <c r="N6" s="10" t="s">
        <v>7</v>
      </c>
      <c r="O6" s="3" t="s">
        <v>4</v>
      </c>
      <c r="P6" s="3" t="s">
        <v>5</v>
      </c>
      <c r="Q6" s="4"/>
    </row>
    <row r="7" spans="1:18" s="22" customFormat="1" ht="66.75" customHeight="1" x14ac:dyDescent="0.25">
      <c r="A7" s="16">
        <v>1</v>
      </c>
      <c r="B7" s="17" t="s">
        <v>14</v>
      </c>
      <c r="C7" s="19" t="s">
        <v>17</v>
      </c>
      <c r="D7" s="19" t="s">
        <v>19</v>
      </c>
      <c r="E7" s="18">
        <v>49400</v>
      </c>
      <c r="F7" s="18">
        <v>50800</v>
      </c>
      <c r="G7" s="18">
        <v>42900</v>
      </c>
      <c r="H7" s="18"/>
      <c r="I7" s="18"/>
      <c r="J7" s="18"/>
      <c r="K7" s="18">
        <f>SUM(E7:G7)</f>
        <v>143100</v>
      </c>
      <c r="L7" s="19">
        <v>1</v>
      </c>
      <c r="M7" s="19">
        <v>12</v>
      </c>
      <c r="N7" s="20">
        <f>ROUND(AVERAGE(E7:G7),2)</f>
        <v>47700</v>
      </c>
      <c r="O7" s="18">
        <f>STDEV(E7:G7)</f>
        <v>4215.447781671598</v>
      </c>
      <c r="P7" s="21">
        <f t="shared" ref="P7" si="0">O7/N7</f>
        <v>8.8374167330641462E-2</v>
      </c>
      <c r="Q7" s="18">
        <f>N7*L7</f>
        <v>47700</v>
      </c>
    </row>
    <row r="8" spans="1:18" ht="27" customHeight="1" x14ac:dyDescent="0.25">
      <c r="A8" s="9"/>
      <c r="B8" s="9" t="s">
        <v>6</v>
      </c>
      <c r="C8" s="14"/>
      <c r="D8" s="14"/>
      <c r="E8" s="14"/>
      <c r="F8" s="14"/>
      <c r="G8" s="14"/>
      <c r="H8" s="14"/>
      <c r="I8" s="14"/>
      <c r="J8" s="14"/>
      <c r="K8" s="32"/>
      <c r="L8" s="32"/>
      <c r="M8" s="32"/>
      <c r="N8" s="32"/>
      <c r="O8" s="32"/>
      <c r="P8" s="33"/>
      <c r="Q8" s="11">
        <f>SUM(Q7:Q7)</f>
        <v>47700</v>
      </c>
      <c r="R8" s="12"/>
    </row>
    <row r="9" spans="1:18" ht="20.25" customHeight="1" x14ac:dyDescent="0.25"/>
    <row r="11" spans="1:18" ht="16.5" thickBot="1" x14ac:dyDescent="0.3">
      <c r="O11" s="5"/>
    </row>
    <row r="12" spans="1:18" ht="16.5" thickBot="1" x14ac:dyDescent="0.3">
      <c r="E12" s="39"/>
    </row>
  </sheetData>
  <mergeCells count="10">
    <mergeCell ref="A2:Q2"/>
    <mergeCell ref="B3:Q3"/>
    <mergeCell ref="B4:Q4"/>
    <mergeCell ref="B5:B6"/>
    <mergeCell ref="L5:L6"/>
    <mergeCell ref="M5:M6"/>
    <mergeCell ref="N5:P5"/>
    <mergeCell ref="K8:P8"/>
    <mergeCell ref="E5:K5"/>
    <mergeCell ref="C5:C6"/>
  </mergeCells>
  <phoneticPr fontId="13" type="noConversion"/>
  <hyperlinks>
    <hyperlink ref="F6" r:id="rId1" display="https://www.ozon.ru/product/svetocopy-a4-500-l-bumaga-dlya-printera-7969279/?at=qQtJrLG4KcEqVoNAT5274WrFLRqgyEiXjB9gnsxpl5qK"/>
    <hyperlink ref="G6" r:id="rId2" display="https://www.komus.ru/katalog/bumaga-i-bumazhnye-izdeliya/bumaga-dlya-ofisnoj-tekhniki/formatnaya-bumaga/bumaga-formatnaya-belaya-dlya-ofisnoj-tekhniki/bumaga-ofisnaya-snegurochka-a4-80-g-kv-m-marka-s-146-cie-500-listov-/p/17623/?from=block-301-7"/>
    <hyperlink ref="E6" r:id="rId3" display="https://www.officemag.ru/catalog/goods/110071/"/>
  </hyperlinks>
  <pageMargins left="0.39370078740157483" right="0.15748031496062992" top="0.59055118110236227" bottom="0.59055118110236227" header="0" footer="0"/>
  <pageSetup paperSize="9" scale="73" orientation="landscape" r:id="rId4"/>
  <drawing r:id="rId5"/>
  <legacyDrawing r:id="rId6"/>
  <oleObjects>
    <mc:AlternateContent xmlns:mc="http://schemas.openxmlformats.org/markup-compatibility/2006">
      <mc:Choice Requires="x14">
        <oleObject progId="Equation.3" shapeId="1025" r:id="rId7">
          <objectPr defaultSize="0" autoPict="0" r:id="rId8">
            <anchor moveWithCells="1" sizeWithCells="1">
              <from>
                <xdr:col>10</xdr:col>
                <xdr:colOff>114300</xdr:colOff>
                <xdr:row>5</xdr:row>
                <xdr:rowOff>647700</xdr:rowOff>
              </from>
              <to>
                <xdr:col>11</xdr:col>
                <xdr:colOff>9525</xdr:colOff>
                <xdr:row>5</xdr:row>
                <xdr:rowOff>1095375</xdr:rowOff>
              </to>
            </anchor>
          </objectPr>
        </oleObject>
      </mc:Choice>
      <mc:Fallback>
        <oleObject progId="Equation.3" shapeId="1025" r:id="rId7"/>
      </mc:Fallback>
    </mc:AlternateContent>
    <mc:AlternateContent xmlns:mc="http://schemas.openxmlformats.org/markup-compatibility/2006">
      <mc:Choice Requires="x14">
        <oleObject progId="Equation.3" shapeId="1027" r:id="rId9">
          <objectPr defaultSize="0" autoPict="0" r:id="rId8">
            <anchor moveWithCells="1" sizeWithCells="1">
              <from>
                <xdr:col>1</xdr:col>
                <xdr:colOff>114300</xdr:colOff>
                <xdr:row>5</xdr:row>
                <xdr:rowOff>647700</xdr:rowOff>
              </from>
              <to>
                <xdr:col>2</xdr:col>
                <xdr:colOff>9525</xdr:colOff>
                <xdr:row>5</xdr:row>
                <xdr:rowOff>1095375</xdr:rowOff>
              </to>
            </anchor>
          </objectPr>
        </oleObject>
      </mc:Choice>
      <mc:Fallback>
        <oleObject progId="Equation.3" shapeId="1027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Старостина</dc:creator>
  <cp:lastModifiedBy>AntonovPS</cp:lastModifiedBy>
  <cp:lastPrinted>2022-12-09T08:19:24Z</cp:lastPrinted>
  <dcterms:created xsi:type="dcterms:W3CDTF">2015-10-01T13:20:49Z</dcterms:created>
  <dcterms:modified xsi:type="dcterms:W3CDTF">2026-06-25T11:11:56Z</dcterms:modified>
</cp:coreProperties>
</file>