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8800" windowHeight="12435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" i="1"/>
  <c r="P12"/>
  <c r="K15"/>
  <c r="J15"/>
  <c r="P15" s="1"/>
  <c r="K14"/>
  <c r="J14"/>
  <c r="K13"/>
  <c r="J13"/>
  <c r="P13" s="1"/>
  <c r="K12"/>
  <c r="J12"/>
  <c r="L15" l="1"/>
  <c r="P14"/>
  <c r="L12"/>
  <c r="L14"/>
  <c r="L13"/>
  <c r="G17" l="1"/>
</calcChain>
</file>

<file path=xl/sharedStrings.xml><?xml version="1.0" encoding="utf-8"?>
<sst xmlns="http://schemas.openxmlformats.org/spreadsheetml/2006/main" count="42" uniqueCount="34">
  <si>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</si>
  <si>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</si>
  <si>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</si>
  <si>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</si>
  <si>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</si>
  <si>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</si>
  <si>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</si>
  <si>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</si>
  <si>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</si>
  <si>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</si>
  <si>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 xml:space="preserve">Среднее квадратичное отклонение </t>
  </si>
  <si>
    <t>Коэффициент вариации (%)</t>
  </si>
  <si>
    <t>НДС, %</t>
  </si>
  <si>
    <t>Начальная цена единицы МИ, 
с НДС   (руб.)</t>
  </si>
  <si>
    <t>НМЦК</t>
  </si>
  <si>
    <t>Цена (руб.)</t>
  </si>
  <si>
    <t>Итого:</t>
  </si>
  <si>
    <t>РАСЧЕТ НМЦК ДЛЯ МЕД. ИЗДЕЛИЙ</t>
  </si>
  <si>
    <t>Характеристики объекта закупки указаны в описании объекта закупки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</si>
  <si>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</si>
  <si>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Средняя арифметическая цена за единицу</t>
  </si>
  <si>
    <t>Начальная цена единицы МИ, 
без НДС (руб.)</t>
  </si>
  <si>
    <t>Поставщик 1</t>
  </si>
  <si>
    <t>Поставщик 2</t>
  </si>
  <si>
    <t>Поставщик 3</t>
  </si>
  <si>
    <t>рублей</t>
  </si>
  <si>
    <t xml:space="preserve">На основании проведенных расчетов НМЦК составляет: </t>
  </si>
  <si>
    <t>штука</t>
  </si>
  <si>
    <t xml:space="preserve">Материалы стоматологические вспомогательные для обработки десны «Альвожил» </t>
  </si>
  <si>
    <t>Нить стерильная хирургическая, синтетическая, рассасывающаяся, монофиламентная (игла колющая)</t>
  </si>
  <si>
    <t>21.20.24.120</t>
  </si>
  <si>
    <t>Нить стерильная хирургическая, синтетическая, рассасывающаяся, монофиламентная (игла режущая)</t>
  </si>
  <si>
    <t>Нить стерильная хирургическая, синтетическая, рассасывающаяся, монофиламентная (игла режущая с микрозаточкой)</t>
  </si>
  <si>
    <t>32.50.50.190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</si>
</sst>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 applyAlignment="0"/>
    <xf numFmtId="0" fontId="2" fillId="0" borderId="0"/>
    <xf numFmtId="0" fontId="3" fillId="0" borderId="0"/>
    <xf numFmtId="0" fontId="1" fillId="0" borderId="0"/>
  </cellStyleXfs>
  <cellXfs count="56">
    <xf numFmtId="0" fontId="0" fillId="0" borderId="0" xfId="0"/>
    <xf numFmtId="1" fontId="6" fillId="0" borderId="0" xfId="0" applyNumberFormat="1" applyFont="1"/>
    <xf numFmtId="0" fontId="6" fillId="0" borderId="0" xfId="0" applyFont="1"/>
    <xf numFmtId="2" fontId="6" fillId="0" borderId="0" xfId="0" applyNumberFormat="1" applyFont="1" applyAlignment="1">
      <alignment vertical="top" wrapText="1"/>
    </xf>
    <xf numFmtId="2" fontId="6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2" fontId="4" fillId="0" borderId="0" xfId="0" applyNumberFormat="1" applyFont="1"/>
    <xf numFmtId="0" fontId="6" fillId="0" borderId="0" xfId="0" applyFont="1" applyAlignment="1">
      <alignment wrapText="1"/>
    </xf>
    <xf numFmtId="1" fontId="4" fillId="0" borderId="0" xfId="0" applyNumberFormat="1" applyFont="1"/>
    <xf numFmtId="1" fontId="6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vertical="top" wrapText="1"/>
    </xf>
    <xf numFmtId="4" fontId="6" fillId="0" borderId="0" xfId="0" applyNumberFormat="1" applyFont="1"/>
    <xf numFmtId="4" fontId="4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9"/>
  <sheetViews>
    <sheetView tabSelected="1" view="pageBreakPreview" topLeftCell="A10" zoomScaleSheetLayoutView="100" workbookViewId="0">
      <selection activeCell="O15" sqref="O15"/>
    </sheetView>
  </sheetViews>
  <sheetFormatPr defaultColWidth="11.5703125" defaultRowHeight="15"/>
  <cols>
    <col min="1" max="1" width="7.85546875" style="10" customWidth="1"/>
    <col min="2" max="2" width="20.85546875" style="7" customWidth="1"/>
    <col min="3" max="3" width="33.5703125" style="7" customWidth="1"/>
    <col min="4" max="4" width="16.140625" style="7" customWidth="1"/>
    <col min="5" max="5" width="11.85546875" style="7" customWidth="1"/>
    <col min="6" max="6" width="11.85546875" style="10" customWidth="1"/>
    <col min="7" max="7" width="23.85546875" style="14" customWidth="1"/>
    <col min="8" max="8" width="22" style="14" customWidth="1"/>
    <col min="9" max="9" width="22" style="8" customWidth="1"/>
    <col min="10" max="10" width="18.28515625" style="14" customWidth="1"/>
    <col min="11" max="11" width="17.28515625" style="14" customWidth="1"/>
    <col min="12" max="12" width="14.140625" style="14" customWidth="1"/>
    <col min="13" max="13" width="16.42578125" style="14" customWidth="1"/>
    <col min="14" max="14" width="8.7109375" style="8" customWidth="1"/>
    <col min="15" max="15" width="18.28515625" style="14" customWidth="1"/>
    <col min="16" max="16" width="14" style="14" customWidth="1"/>
    <col min="17" max="17" width="18.42578125" style="7" customWidth="1"/>
    <col min="18" max="50" width="9.140625" style="7" customWidth="1"/>
    <col min="51" max="16384" width="11.5703125" style="7"/>
  </cols>
  <sheetData>
    <row r="1" spans="1:18" ht="15" customHeight="1">
      <c r="A1" s="1" t="s">
        <v>0</v>
      </c>
      <c r="B1" s="2"/>
      <c r="C1" s="2"/>
      <c r="D1" s="2"/>
      <c r="E1" s="2"/>
      <c r="F1" s="11"/>
      <c r="G1" s="12"/>
      <c r="H1" s="12"/>
      <c r="I1" s="3"/>
      <c r="J1" s="12"/>
      <c r="K1" s="12"/>
      <c r="L1" s="12"/>
      <c r="M1" s="12"/>
      <c r="N1" s="3"/>
      <c r="O1" s="12"/>
      <c r="P1" s="13"/>
      <c r="Q1" s="2"/>
    </row>
    <row r="2" spans="1:18" ht="15" customHeight="1">
      <c r="A2" s="1"/>
      <c r="B2" s="2"/>
      <c r="C2" s="2"/>
      <c r="D2" s="2"/>
      <c r="E2" s="2"/>
      <c r="F2" s="1"/>
      <c r="G2" s="13"/>
      <c r="H2" s="13"/>
      <c r="I2" s="4"/>
      <c r="J2" s="13"/>
      <c r="K2" s="13"/>
      <c r="L2" s="13"/>
      <c r="M2" s="13"/>
      <c r="N2" s="4"/>
      <c r="O2" s="13"/>
      <c r="P2" s="13"/>
      <c r="Q2" s="2"/>
    </row>
    <row r="3" spans="1:18" ht="74.25" customHeight="1">
      <c r="A3" s="42" t="s">
        <v>1</v>
      </c>
      <c r="B3" s="42"/>
      <c r="C3" s="42"/>
      <c r="D3" s="42"/>
      <c r="E3" s="42"/>
      <c r="F3" s="42"/>
      <c r="G3" s="42"/>
      <c r="H3" s="43"/>
      <c r="I3" s="43"/>
      <c r="J3" s="43"/>
      <c r="K3" s="42"/>
      <c r="L3" s="42"/>
      <c r="M3" s="42"/>
      <c r="N3" s="42"/>
      <c r="O3" s="42"/>
      <c r="P3" s="42"/>
      <c r="Q3" s="2"/>
    </row>
    <row r="4" spans="1:18" ht="15" customHeight="1">
      <c r="A4" s="1"/>
      <c r="B4" s="2"/>
      <c r="C4" s="2"/>
      <c r="D4" s="2"/>
      <c r="E4" s="2"/>
      <c r="F4" s="1"/>
      <c r="G4" s="13"/>
      <c r="H4" s="13"/>
      <c r="I4" s="4"/>
      <c r="J4" s="13"/>
      <c r="K4" s="13"/>
      <c r="L4" s="13"/>
      <c r="M4" s="13"/>
      <c r="N4" s="4"/>
      <c r="O4" s="13"/>
      <c r="P4" s="13"/>
      <c r="Q4" s="2"/>
    </row>
    <row r="5" spans="1:18">
      <c r="A5" s="1"/>
      <c r="B5" s="2"/>
      <c r="C5" s="2"/>
      <c r="D5" s="2"/>
      <c r="E5" s="2"/>
      <c r="F5" s="1"/>
      <c r="G5" s="13"/>
      <c r="H5" s="13"/>
      <c r="I5" s="4"/>
      <c r="J5" s="13"/>
      <c r="K5" s="13"/>
      <c r="L5" s="13"/>
      <c r="M5" s="13"/>
      <c r="N5" s="4"/>
      <c r="O5" s="13"/>
      <c r="P5" s="13"/>
      <c r="Q5" s="2"/>
    </row>
    <row r="6" spans="1:18" ht="27" customHeight="1">
      <c r="A6" s="37" t="s">
        <v>2</v>
      </c>
      <c r="B6" s="37"/>
      <c r="C6" s="44" t="s">
        <v>18</v>
      </c>
      <c r="D6" s="45"/>
      <c r="E6" s="45"/>
      <c r="F6" s="45"/>
      <c r="G6" s="45"/>
      <c r="H6" s="46"/>
      <c r="I6" s="46"/>
      <c r="J6" s="47"/>
      <c r="K6" s="45"/>
      <c r="L6" s="45"/>
      <c r="M6" s="45"/>
      <c r="N6" s="45"/>
      <c r="O6" s="48"/>
      <c r="P6" s="49"/>
      <c r="Q6" s="2"/>
    </row>
    <row r="7" spans="1:18" ht="45" customHeight="1">
      <c r="A7" s="34" t="s">
        <v>3</v>
      </c>
      <c r="B7" s="34"/>
      <c r="C7" s="44" t="s">
        <v>4</v>
      </c>
      <c r="D7" s="45"/>
      <c r="E7" s="45"/>
      <c r="F7" s="45"/>
      <c r="G7" s="45"/>
      <c r="H7" s="46"/>
      <c r="I7" s="46"/>
      <c r="J7" s="47"/>
      <c r="K7" s="45"/>
      <c r="L7" s="45"/>
      <c r="M7" s="45"/>
      <c r="N7" s="45"/>
      <c r="O7" s="48"/>
      <c r="P7" s="49"/>
      <c r="Q7" s="2"/>
    </row>
    <row r="8" spans="1:18" ht="45" customHeight="1">
      <c r="A8" s="31" t="s">
        <v>17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3"/>
      <c r="Q8" s="2"/>
    </row>
    <row r="9" spans="1:18" ht="108" customHeight="1">
      <c r="A9" s="51" t="s">
        <v>19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2"/>
    </row>
    <row r="10" spans="1:18" ht="29.25" customHeight="1">
      <c r="A10" s="36" t="s">
        <v>5</v>
      </c>
      <c r="B10" s="37" t="s">
        <v>6</v>
      </c>
      <c r="C10" s="37"/>
      <c r="D10" s="38" t="s">
        <v>7</v>
      </c>
      <c r="E10" s="37" t="s">
        <v>8</v>
      </c>
      <c r="F10" s="36" t="s">
        <v>9</v>
      </c>
      <c r="G10" s="16" t="s">
        <v>22</v>
      </c>
      <c r="H10" s="16" t="s">
        <v>23</v>
      </c>
      <c r="I10" s="5" t="s">
        <v>24</v>
      </c>
      <c r="J10" s="40" t="s">
        <v>20</v>
      </c>
      <c r="K10" s="40" t="s">
        <v>10</v>
      </c>
      <c r="L10" s="40" t="s">
        <v>11</v>
      </c>
      <c r="M10" s="40" t="s">
        <v>21</v>
      </c>
      <c r="N10" s="39" t="s">
        <v>12</v>
      </c>
      <c r="O10" s="40" t="s">
        <v>13</v>
      </c>
      <c r="P10" s="35" t="s">
        <v>14</v>
      </c>
      <c r="Q10" s="2"/>
    </row>
    <row r="11" spans="1:18" ht="32.25" customHeight="1">
      <c r="A11" s="36"/>
      <c r="B11" s="37"/>
      <c r="C11" s="37"/>
      <c r="D11" s="38"/>
      <c r="E11" s="41"/>
      <c r="F11" s="36"/>
      <c r="G11" s="16" t="s">
        <v>15</v>
      </c>
      <c r="H11" s="16" t="s">
        <v>15</v>
      </c>
      <c r="I11" s="5" t="s">
        <v>15</v>
      </c>
      <c r="J11" s="40"/>
      <c r="K11" s="40"/>
      <c r="L11" s="40"/>
      <c r="M11" s="40"/>
      <c r="N11" s="39"/>
      <c r="O11" s="40"/>
      <c r="P11" s="35"/>
      <c r="Q11" s="2"/>
    </row>
    <row r="12" spans="1:18" ht="39.75" customHeight="1">
      <c r="A12" s="24">
        <v>1</v>
      </c>
      <c r="B12" s="54" t="s">
        <v>29</v>
      </c>
      <c r="C12" s="55"/>
      <c r="D12" s="30" t="s">
        <v>30</v>
      </c>
      <c r="E12" s="17" t="s">
        <v>27</v>
      </c>
      <c r="F12" s="18">
        <v>504</v>
      </c>
      <c r="G12" s="23">
        <v>435</v>
      </c>
      <c r="H12" s="23">
        <v>436</v>
      </c>
      <c r="I12" s="23">
        <v>437</v>
      </c>
      <c r="J12" s="23">
        <f t="shared" ref="J12:J15" si="0">AVERAGE(G12:I12)</f>
        <v>436</v>
      </c>
      <c r="K12" s="23">
        <f>STDEV(G12:I12)</f>
        <v>1</v>
      </c>
      <c r="L12" s="23">
        <f>(K12/J12)*100</f>
        <v>0.22935779816513763</v>
      </c>
      <c r="M12" s="27">
        <v>436</v>
      </c>
      <c r="N12" s="5">
        <v>0</v>
      </c>
      <c r="O12" s="26">
        <v>436</v>
      </c>
      <c r="P12" s="23">
        <f t="shared" ref="P12:P15" si="1">O12*F12</f>
        <v>219744</v>
      </c>
      <c r="Q12" s="4"/>
      <c r="R12" s="8"/>
    </row>
    <row r="13" spans="1:18" ht="39.75" customHeight="1">
      <c r="A13" s="28">
        <v>2</v>
      </c>
      <c r="B13" s="54" t="s">
        <v>31</v>
      </c>
      <c r="C13" s="55"/>
      <c r="D13" s="29" t="s">
        <v>30</v>
      </c>
      <c r="E13" s="17" t="s">
        <v>27</v>
      </c>
      <c r="F13" s="18">
        <v>216</v>
      </c>
      <c r="G13" s="23">
        <v>340</v>
      </c>
      <c r="H13" s="23">
        <v>347</v>
      </c>
      <c r="I13" s="23">
        <v>345</v>
      </c>
      <c r="J13" s="23">
        <f t="shared" si="0"/>
        <v>344</v>
      </c>
      <c r="K13" s="23">
        <f t="shared" ref="K13:K14" si="2">STDEV(G13:I13)</f>
        <v>3.6055512754639891</v>
      </c>
      <c r="L13" s="23">
        <f t="shared" ref="L13:L14" si="3">(K13/J13)*100</f>
        <v>1.0481253707744154</v>
      </c>
      <c r="M13" s="27">
        <v>344</v>
      </c>
      <c r="N13" s="5">
        <v>0</v>
      </c>
      <c r="O13" s="26">
        <v>344</v>
      </c>
      <c r="P13" s="23">
        <f t="shared" si="1"/>
        <v>74304</v>
      </c>
      <c r="Q13" s="4"/>
      <c r="R13" s="8"/>
    </row>
    <row r="14" spans="1:18" ht="53.25" customHeight="1">
      <c r="A14" s="28">
        <v>3</v>
      </c>
      <c r="B14" s="54" t="s">
        <v>32</v>
      </c>
      <c r="C14" s="55"/>
      <c r="D14" s="29" t="s">
        <v>30</v>
      </c>
      <c r="E14" s="17" t="s">
        <v>27</v>
      </c>
      <c r="F14" s="18">
        <v>288</v>
      </c>
      <c r="G14" s="23">
        <v>340</v>
      </c>
      <c r="H14" s="23">
        <v>347</v>
      </c>
      <c r="I14" s="23">
        <v>345</v>
      </c>
      <c r="J14" s="23">
        <f t="shared" si="0"/>
        <v>344</v>
      </c>
      <c r="K14" s="23">
        <f t="shared" si="2"/>
        <v>3.6055512754639891</v>
      </c>
      <c r="L14" s="23">
        <f t="shared" si="3"/>
        <v>1.0481253707744154</v>
      </c>
      <c r="M14" s="27">
        <v>344</v>
      </c>
      <c r="N14" s="5">
        <v>0</v>
      </c>
      <c r="O14" s="26">
        <v>344</v>
      </c>
      <c r="P14" s="23">
        <f t="shared" si="1"/>
        <v>99072</v>
      </c>
      <c r="Q14" s="4"/>
      <c r="R14" s="8"/>
    </row>
    <row r="15" spans="1:18" ht="30.75" customHeight="1">
      <c r="A15" s="28">
        <v>4</v>
      </c>
      <c r="B15" s="54" t="s">
        <v>28</v>
      </c>
      <c r="C15" s="55"/>
      <c r="D15" s="30" t="s">
        <v>33</v>
      </c>
      <c r="E15" s="17" t="s">
        <v>27</v>
      </c>
      <c r="F15" s="25">
        <v>10</v>
      </c>
      <c r="G15" s="23">
        <v>6500</v>
      </c>
      <c r="H15" s="23">
        <v>6677</v>
      </c>
      <c r="I15" s="23">
        <v>6503</v>
      </c>
      <c r="J15" s="23">
        <f t="shared" si="0"/>
        <v>6560</v>
      </c>
      <c r="K15" s="23">
        <f t="shared" ref="K15" si="4">STDEV(G15:I15)</f>
        <v>101.33607452432722</v>
      </c>
      <c r="L15" s="23">
        <f t="shared" ref="L15" si="5">(K15/J15)*100</f>
        <v>1.544757233602549</v>
      </c>
      <c r="M15" s="27">
        <v>6560</v>
      </c>
      <c r="N15" s="5">
        <v>0</v>
      </c>
      <c r="O15" s="26">
        <v>6560</v>
      </c>
      <c r="P15" s="23">
        <f t="shared" si="1"/>
        <v>65600</v>
      </c>
      <c r="Q15" s="4"/>
      <c r="R15" s="8"/>
    </row>
    <row r="16" spans="1:18">
      <c r="A16" s="34" t="s">
        <v>16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 t="s">
        <v>16</v>
      </c>
      <c r="N16" s="34"/>
      <c r="O16" s="19"/>
      <c r="P16" s="16">
        <f>SUM(P12:P15)</f>
        <v>458720</v>
      </c>
      <c r="Q16" s="2"/>
    </row>
    <row r="17" spans="1:17" ht="15" customHeight="1">
      <c r="A17" s="31" t="s">
        <v>26</v>
      </c>
      <c r="B17" s="32"/>
      <c r="C17" s="32"/>
      <c r="D17" s="20"/>
      <c r="E17" s="20"/>
      <c r="F17" s="20"/>
      <c r="G17" s="22">
        <f>P16</f>
        <v>458720</v>
      </c>
      <c r="H17" s="20" t="s">
        <v>25</v>
      </c>
      <c r="I17" s="20"/>
      <c r="J17" s="20"/>
      <c r="K17" s="20"/>
      <c r="L17" s="20"/>
      <c r="M17" s="20"/>
      <c r="N17" s="20"/>
      <c r="O17" s="20"/>
      <c r="P17" s="21"/>
      <c r="Q17" s="2"/>
    </row>
    <row r="18" spans="1:17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6"/>
      <c r="O18" s="15"/>
      <c r="P18" s="13"/>
      <c r="Q18" s="2"/>
    </row>
    <row r="19" spans="1:17">
      <c r="A19" s="1"/>
      <c r="B19" s="9"/>
      <c r="C19" s="2"/>
      <c r="D19" s="2"/>
      <c r="E19" s="2"/>
      <c r="F19" s="1"/>
      <c r="G19" s="13"/>
      <c r="H19" s="13"/>
      <c r="I19" s="4"/>
      <c r="J19" s="13"/>
      <c r="K19" s="13"/>
      <c r="L19" s="13"/>
      <c r="M19" s="13"/>
      <c r="N19" s="4"/>
      <c r="O19" s="13"/>
      <c r="P19" s="13"/>
      <c r="Q19" s="2"/>
    </row>
  </sheetData>
  <mergeCells count="26">
    <mergeCell ref="A18:M18"/>
    <mergeCell ref="A17:C17"/>
    <mergeCell ref="A9:P9"/>
    <mergeCell ref="B12:C12"/>
    <mergeCell ref="B13:C13"/>
    <mergeCell ref="B14:C14"/>
    <mergeCell ref="B15:C15"/>
    <mergeCell ref="A3:P3"/>
    <mergeCell ref="A6:B6"/>
    <mergeCell ref="C6:P6"/>
    <mergeCell ref="A7:B7"/>
    <mergeCell ref="C7:P7"/>
    <mergeCell ref="A8:P8"/>
    <mergeCell ref="A16:N16"/>
    <mergeCell ref="P10:P11"/>
    <mergeCell ref="A10:A11"/>
    <mergeCell ref="B10:C11"/>
    <mergeCell ref="D10:D11"/>
    <mergeCell ref="N10:N11"/>
    <mergeCell ref="O10:O11"/>
    <mergeCell ref="J10:J11"/>
    <mergeCell ref="E10:E11"/>
    <mergeCell ref="F10:F11"/>
    <mergeCell ref="K10:K11"/>
    <mergeCell ref="L10:L11"/>
    <mergeCell ref="M10:M11"/>
  </mergeCells>
  <pageMargins left="0.39370078740157483" right="0.39370078740157483" top="0.39370078740157483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2026-08-06T07:41:45Z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