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23880" windowHeight="9315"/>
  </bookViews>
  <sheets>
    <sheet name="для печати" sheetId="6" r:id="rId1"/>
    <sheet name="Лист3" sheetId="7" r:id="rId2"/>
  </sheets>
  <calcPr calcId="144525"/>
</workbook>
</file>

<file path=xl/calcChain.xml><?xml version="1.0" encoding="utf-8"?>
<calcChain xmlns="http://schemas.openxmlformats.org/spreadsheetml/2006/main">
  <c r="M8" i="6" l="1"/>
  <c r="N8" i="6" s="1"/>
  <c r="O8" i="6" s="1"/>
  <c r="P8" i="6" s="1"/>
  <c r="P9" i="6" s="1"/>
  <c r="J8" i="6"/>
  <c r="K8" i="6" s="1"/>
  <c r="L8" i="6" s="1"/>
</calcChain>
</file>

<file path=xl/sharedStrings.xml><?xml version="1.0" encoding="utf-8"?>
<sst xmlns="http://schemas.openxmlformats.org/spreadsheetml/2006/main" count="30" uniqueCount="30">
  <si>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</si>
  <si>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</si>
  <si>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</si>
  <si>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</si>
  <si>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</si>
  <si>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</si>
  <si>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</si>
  <si>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</si>
  <si>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</si>
  <si>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</si>
  <si>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</si>
  <si>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Маркетинговое исследование участников рынка товаров, работ, услуг</t>
  </si>
  <si>
    <t>Цель: определение стоимости товара и НМЦК</t>
  </si>
  <si>
    <t xml:space="preserve">Источники информации:  коммерческие предложения </t>
  </si>
  <si>
    <t>НМЦК с учетом округления цены за единицу (руб.)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</si>
  <si>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</si>
  <si>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</si>
  <si>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</si>
  <si>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Оказание услуг по техническому обслуживанию системы автоматической пожарной сигнализации</t>
  </si>
  <si>
    <t>Исполнитель № 1</t>
  </si>
  <si>
    <t>Исполнитель № 2</t>
  </si>
  <si>
    <t>Исполнитель № 3</t>
  </si>
  <si>
    <t>Обоснование цены контракта, заключаемого с единственным исполнителем</t>
  </si>
  <si>
    <t xml:space="preserve">    </t>
  </si>
  <si>
    <t>усл. ед</t>
  </si>
  <si>
    <t xml:space="preserve">                                    </t>
  </si>
  <si>
    <t xml:space="preserve">   </t>
  </si>
  <si>
    <t>Обоснование НМЦК подготовил</t>
  </si>
  <si>
    <t>Вывод: В соответствии с письмом Минфина России от 11.09.2017 №24-01-10/58699, НМЦК состовляет 15 000 (пятнадцать тысяч ) рублей 00 копеек</t>
  </si>
  <si>
    <t>Дата изучения рынка и способ: 18.05.2026, кабинетное исследование, рассылка запросов коммерческих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</si>
</sst>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 applyProtection="1">
      <alignment horizontal="center" vertical="center" wrapText="1"/>
      <protection locked="0"/>
    </xf>
    <xf numFmtId="4" fontId="1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wrapText="1"/>
    </xf>
    <xf numFmtId="0" fontId="1" fillId="0" borderId="3" xfId="0" applyFont="1" applyBorder="1" applyAlignment="1" applyProtection="1">
      <protection locked="0"/>
    </xf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6</xdr:row>
      <xdr:rowOff>1238250</xdr:rowOff>
    </xdr:from>
    <xdr:to>
      <xdr:col>10</xdr:col>
      <xdr:colOff>457200</xdr:colOff>
      <xdr:row>6</xdr:row>
      <xdr:rowOff>1466850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6</xdr:row>
      <xdr:rowOff>1733550</xdr:rowOff>
    </xdr:from>
    <xdr:to>
      <xdr:col>9</xdr:col>
      <xdr:colOff>809625</xdr:colOff>
      <xdr:row>6</xdr:row>
      <xdr:rowOff>2085975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05450" y="31051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6</xdr:row>
      <xdr:rowOff>1238250</xdr:rowOff>
    </xdr:from>
    <xdr:to>
      <xdr:col>10</xdr:col>
      <xdr:colOff>457200</xdr:colOff>
      <xdr:row>6</xdr:row>
      <xdr:rowOff>1466850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6</xdr:row>
      <xdr:rowOff>1714500</xdr:rowOff>
    </xdr:from>
    <xdr:to>
      <xdr:col>11</xdr:col>
      <xdr:colOff>1266825</xdr:colOff>
      <xdr:row>6</xdr:row>
      <xdr:rowOff>2066925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900" y="3086100"/>
          <a:ext cx="1228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6</xdr:row>
      <xdr:rowOff>1647825</xdr:rowOff>
    </xdr:from>
    <xdr:to>
      <xdr:col>11</xdr:col>
      <xdr:colOff>5715</xdr:colOff>
      <xdr:row>6</xdr:row>
      <xdr:rowOff>2085975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24600" y="3019425"/>
          <a:ext cx="87249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2147047</xdr:rowOff>
    </xdr:from>
    <xdr:to>
      <xdr:col>13</xdr:col>
      <xdr:colOff>0</xdr:colOff>
      <xdr:row>6</xdr:row>
      <xdr:rowOff>2305050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flipV="1">
          <a:off x="8448675" y="3518647"/>
          <a:ext cx="1457325" cy="158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6</xdr:row>
      <xdr:rowOff>1238250</xdr:rowOff>
    </xdr:from>
    <xdr:to>
      <xdr:col>12</xdr:col>
      <xdr:colOff>457200</xdr:colOff>
      <xdr:row>6</xdr:row>
      <xdr:rowOff>1466850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2609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4" zoomScaleNormal="100" workbookViewId="0">
      <selection activeCell="A11" sqref="A11:N11"/>
    </sheetView>
  </sheetViews>
  <sheetFormatPr defaultRowHeight="15" x14ac:dyDescent="0.25"/>
  <cols>
    <col min="1" max="1" width="4.7109375" customWidth="1"/>
    <col min="2" max="2" width="17.7109375" customWidth="1"/>
    <col min="3" max="3" width="8.5703125" customWidth="1"/>
    <col min="4" max="4" width="7.5703125" customWidth="1"/>
    <col min="5" max="7" width="10" bestFit="1" customWidth="1"/>
    <col min="8" max="9" width="0" hidden="1" customWidth="1"/>
    <col min="10" max="10" width="21.28515625" customWidth="1"/>
    <col min="11" max="12" width="14.7109375" customWidth="1"/>
    <col min="13" max="13" width="17.5703125" customWidth="1"/>
    <col min="14" max="14" width="21.28515625" customWidth="1"/>
    <col min="15" max="15" width="15" customWidth="1"/>
    <col min="16" max="16" width="17.140625" customWidth="1"/>
  </cols>
  <sheetData>
    <row r="1" spans="1:16" x14ac:dyDescent="0.25">
      <c r="N1" s="27"/>
    </row>
    <row r="2" spans="1:16" ht="15.75" x14ac:dyDescent="0.25">
      <c r="A2" s="1"/>
      <c r="B2" s="1"/>
      <c r="C2" s="1"/>
      <c r="D2" s="1"/>
      <c r="E2" s="1"/>
      <c r="F2" s="2" t="s">
        <v>11</v>
      </c>
      <c r="G2" s="2"/>
      <c r="H2" s="2"/>
      <c r="I2" s="2"/>
      <c r="J2" s="2"/>
      <c r="K2" s="2"/>
      <c r="L2" s="1"/>
      <c r="M2" s="1"/>
      <c r="N2" s="37"/>
      <c r="O2" s="37"/>
      <c r="P2" s="37"/>
    </row>
    <row r="3" spans="1:16" ht="15.75" x14ac:dyDescent="0.25">
      <c r="A3" s="1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7"/>
      <c r="O3" s="37"/>
      <c r="P3" s="37"/>
    </row>
    <row r="4" spans="1:16" ht="15.75" x14ac:dyDescent="0.25">
      <c r="A4" s="1" t="s">
        <v>29</v>
      </c>
      <c r="B4" s="3"/>
      <c r="C4" s="3"/>
      <c r="D4" s="1"/>
      <c r="E4" s="1"/>
      <c r="F4" s="1"/>
      <c r="G4" s="1"/>
      <c r="H4" s="1" t="s">
        <v>13</v>
      </c>
      <c r="I4" s="1"/>
      <c r="J4" s="1"/>
      <c r="K4" s="1"/>
      <c r="L4" s="1"/>
      <c r="M4" s="4"/>
      <c r="N4" s="1"/>
      <c r="O4" s="5"/>
      <c r="P4" s="6"/>
    </row>
    <row r="5" spans="1:16" ht="15.75" x14ac:dyDescent="0.25">
      <c r="A5" s="38" t="s">
        <v>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x14ac:dyDescent="0.25">
      <c r="A6" s="39" t="s">
        <v>0</v>
      </c>
      <c r="B6" s="39" t="s">
        <v>1</v>
      </c>
      <c r="C6" s="39" t="s">
        <v>2</v>
      </c>
      <c r="D6" s="39" t="s">
        <v>3</v>
      </c>
      <c r="E6" s="40" t="s">
        <v>4</v>
      </c>
      <c r="F6" s="40"/>
      <c r="G6" s="40"/>
      <c r="H6" s="40"/>
      <c r="I6" s="40"/>
      <c r="J6" s="41" t="s">
        <v>5</v>
      </c>
      <c r="K6" s="41"/>
      <c r="L6" s="41"/>
      <c r="M6" s="42" t="s">
        <v>6</v>
      </c>
      <c r="N6" s="43"/>
      <c r="O6" s="43"/>
      <c r="P6" s="43"/>
    </row>
    <row r="7" spans="1:16" ht="236.25" customHeight="1" x14ac:dyDescent="0.25">
      <c r="A7" s="39"/>
      <c r="B7" s="39"/>
      <c r="C7" s="39"/>
      <c r="D7" s="39"/>
      <c r="E7" s="23" t="s">
        <v>19</v>
      </c>
      <c r="F7" s="23" t="s">
        <v>20</v>
      </c>
      <c r="G7" s="7" t="s">
        <v>21</v>
      </c>
      <c r="H7" s="7"/>
      <c r="I7" s="7"/>
      <c r="J7" s="23" t="s">
        <v>7</v>
      </c>
      <c r="K7" s="23" t="s">
        <v>8</v>
      </c>
      <c r="L7" s="22" t="s">
        <v>15</v>
      </c>
      <c r="M7" s="8" t="s">
        <v>16</v>
      </c>
      <c r="N7" s="9" t="s">
        <v>9</v>
      </c>
      <c r="O7" s="9" t="s">
        <v>10</v>
      </c>
      <c r="P7" s="9" t="s">
        <v>14</v>
      </c>
    </row>
    <row r="8" spans="1:16" ht="75" x14ac:dyDescent="0.25">
      <c r="A8" s="10">
        <v>1</v>
      </c>
      <c r="B8" s="25" t="s">
        <v>18</v>
      </c>
      <c r="C8" s="17" t="s">
        <v>24</v>
      </c>
      <c r="D8" s="18">
        <v>4</v>
      </c>
      <c r="E8" s="19">
        <v>3750</v>
      </c>
      <c r="F8" s="20">
        <v>5000</v>
      </c>
      <c r="G8" s="20">
        <v>6250</v>
      </c>
      <c r="H8" s="20"/>
      <c r="I8" s="20"/>
      <c r="J8" s="21">
        <f t="shared" ref="J8" si="0">AVERAGE(E8:I8)</f>
        <v>5000</v>
      </c>
      <c r="K8" s="19">
        <f t="shared" ref="K8" si="1">SQRT((SUM(IF(E8&gt;0,POWER(E8-J8,2),0),IF(F8&gt;0,POWER(F8-J8,2),0),IF(G8&gt;0,POWER(G8-J8,2),0),IF(H8&gt;0,POWER(H8-J8,2),0),IF(I8&gt;0,POWER(I8-J8,2),0),))/(COUNTA(E8:I8)-1))</f>
        <v>1250</v>
      </c>
      <c r="L8" s="12">
        <f t="shared" ref="L8" si="2">K8/J8*100</f>
        <v>25</v>
      </c>
      <c r="M8" s="11">
        <f t="shared" ref="M8" si="3">((D8/COUNTA(E8:I8))*(SUM(E8:I8)))</f>
        <v>20000</v>
      </c>
      <c r="N8" s="11">
        <f t="shared" ref="N8" si="4">M8/D8</f>
        <v>5000</v>
      </c>
      <c r="O8" s="11">
        <f t="shared" ref="O8" si="5">ROUNDUP(N8,2)</f>
        <v>5000</v>
      </c>
      <c r="P8" s="11">
        <f t="shared" ref="P8" si="6">O8*D8</f>
        <v>20000</v>
      </c>
    </row>
    <row r="9" spans="1:16" ht="21.75" customHeight="1" x14ac:dyDescent="0.25">
      <c r="A9" s="31" t="s">
        <v>17</v>
      </c>
      <c r="B9" s="31"/>
      <c r="C9" s="13"/>
      <c r="D9" s="13"/>
      <c r="E9" s="14"/>
      <c r="F9" s="14"/>
      <c r="G9" s="14"/>
      <c r="H9" s="14"/>
      <c r="I9" s="14"/>
      <c r="J9" s="15"/>
      <c r="K9" s="16"/>
      <c r="L9" s="16"/>
      <c r="M9" s="15"/>
      <c r="N9" s="15"/>
      <c r="O9" s="15"/>
      <c r="P9" s="15">
        <f>SUM(P8:P8)</f>
        <v>20000</v>
      </c>
    </row>
    <row r="10" spans="1:16" ht="0.75" customHeight="1" x14ac:dyDescent="0.25">
      <c r="A10" s="26"/>
      <c r="B10" s="26"/>
      <c r="C10" s="26"/>
      <c r="D10" s="26"/>
      <c r="E10" s="2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45.75" customHeight="1" x14ac:dyDescent="0.25">
      <c r="A11" s="34" t="s">
        <v>28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44"/>
      <c r="P11" s="45"/>
    </row>
    <row r="12" spans="1:16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6" ht="17.25" customHeight="1" x14ac:dyDescent="0.3">
      <c r="A13" s="32" t="s">
        <v>27</v>
      </c>
      <c r="B13" s="33"/>
      <c r="C13" s="33"/>
      <c r="D13" s="33"/>
      <c r="E13" s="33"/>
      <c r="F13" s="27"/>
      <c r="G13" s="27"/>
      <c r="H13" s="27"/>
      <c r="I13" s="27"/>
      <c r="J13" s="27"/>
      <c r="K13" s="27"/>
      <c r="M13" s="29"/>
    </row>
    <row r="14" spans="1:16" ht="18.75" x14ac:dyDescent="0.3">
      <c r="A14" s="28" t="s">
        <v>25</v>
      </c>
      <c r="B14" s="28"/>
      <c r="M14" s="30" t="s">
        <v>26</v>
      </c>
    </row>
    <row r="17" spans="7:7" x14ac:dyDescent="0.25">
      <c r="G17" t="s">
        <v>23</v>
      </c>
    </row>
  </sheetData>
  <mergeCells count="13">
    <mergeCell ref="A9:B9"/>
    <mergeCell ref="A13:E13"/>
    <mergeCell ref="A11:N11"/>
    <mergeCell ref="N2:P3"/>
    <mergeCell ref="A5:P5"/>
    <mergeCell ref="A6:A7"/>
    <mergeCell ref="B6:B7"/>
    <mergeCell ref="C6:C7"/>
    <mergeCell ref="D6:D7"/>
    <mergeCell ref="E6:I6"/>
    <mergeCell ref="J6:L6"/>
    <mergeCell ref="M6:P6"/>
    <mergeCell ref="O11:P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2026-05-22T08:23:29Z</cp:lastPrinted>
  <dcterms:created xsi:type="dcterms:W3CDTF">2014-04-01T09:50:37Z</dcterms:created>
  <dcterms:modified xsi:type="dcterms:W3CDTF">2026-05-22T08:23:41Z</dcterms:modified>
</cp:coreProperties>
</file>