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осонование НМЦК" sheetId="1" state="visible" r:id="rId1"/>
  </sheets>
  <definedNames>
    <definedName name="_xlnm.Print_Area" localSheetId="0">'Обосонование НМЦК'!$B$1:$O$15</definedName>
  </definedNames>
  <calcPr/>
</workbook>
</file>

<file path=xl/sharedStrings.xml><?xml version="1.0" encoding="utf-8"?>
<sst xmlns="http://schemas.openxmlformats.org/spreadsheetml/2006/main" count="24" uniqueCount="24">
  <si>
    <t xml:space="preserve">Приложение № 2  </t>
  </si>
  <si>
    <t xml:space="preserve">Обоснование начальной (максимальной) цены контракта (Н(М)ЦК)</t>
  </si>
  <si>
    <t>№</t>
  </si>
  <si>
    <t xml:space="preserve">Наименование предмета контракта</t>
  </si>
  <si>
    <t>Тип</t>
  </si>
  <si>
    <t xml:space="preserve">Ед. изм</t>
  </si>
  <si>
    <t>Кол-во</t>
  </si>
  <si>
    <t xml:space="preserve">Ценовая информация стоимости объекта закупки, (руб) за ед.изм.</t>
  </si>
  <si>
    <t xml:space="preserve">Оценка однородности совокупности значений выявленных цен, используемых в расчете Н(М)ЦК</t>
  </si>
  <si>
    <t xml:space="preserve">Н(М)ЦК,  определяемая методом сопоставимых рыночных цен (анализа рынка)</t>
  </si>
  <si>
    <t xml:space="preserve">Источник №1   
вх. №7275 от 27.07.2026</t>
  </si>
  <si>
    <t xml:space="preserve">Источник №2   
вх. №7276 от 27.07.2026</t>
  </si>
  <si>
    <t xml:space="preserve">Источник №3 
вх. №7273 от 27.07.2026</t>
  </si>
  <si>
    <r>
      <t xml:space="preserve">Средняя арифметическая цена за единицу     &lt;</t>
    </r>
    <r>
      <rPr>
        <b/>
        <i/>
        <sz val="10"/>
        <color indexed="64"/>
        <rFont val="Times New Roman"/>
      </rPr>
      <t>ц</t>
    </r>
    <r>
      <rPr>
        <b/>
        <sz val="10"/>
        <color indexed="64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</si>
  <si>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</si>
  <si>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</si>
  <si>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rPr>
        <b/>
        <sz val="10"/>
        <color indexed="64"/>
        <rFont val="Times New Roman"/>
      </rPr>
      <t xml:space="preserve">Расчет Н(М)ЦК за единицу по формуле</t>
    </r>
    <r>
      <rPr>
        <sz val="10"/>
        <color indexed="64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</si>
  <si>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(руб.)
с учетом норматива цены приказа 
№3н</t>
  </si>
  <si>
    <t xml:space="preserve">Н(М)ЦК с учетом округления цены за единицу (руб.)
с учетом норматива цены </t>
  </si>
  <si>
    <t xml:space="preserve">Бумага туалетная</t>
  </si>
  <si>
    <t xml:space="preserve">Тип 1</t>
  </si>
  <si>
    <t>шт.</t>
  </si>
  <si>
    <t>ИТОГО:</t>
  </si>
  <si>
    <t xml:space="preserve">Начальная (максимальная) цена контракта в соответствии доведенными лимитами бюджетных обязательств составила: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</si>
</sst>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0.00;[Red]0.00"/>
    <numFmt numFmtId="161" formatCode="#,##0.00;[Red]#,##0.00"/>
    <numFmt numFmtId="162" formatCode="0.00000"/>
    <numFmt numFmtId="163" formatCode="0.0000"/>
  </numFmts>
  <fonts count="15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0.000000"/>
      <color theme="1"/>
      <name val="Times New Roman"/>
    </font>
    <font>
      <sz val="12.000000"/>
      <color theme="1"/>
      <name val="Times New Roman"/>
    </font>
    <font>
      <b/>
      <sz val="14.000000"/>
      <color indexed="64"/>
      <name val="Times New Roman"/>
    </font>
    <font>
      <b/>
      <sz val="10.000000"/>
      <color indexed="64"/>
      <name val="Times New Roman"/>
    </font>
    <font>
      <b/>
      <sz val="8.000000"/>
      <color indexed="64"/>
      <name val="Times New Roman"/>
    </font>
    <font>
      <sz val="10.000000"/>
      <color indexed="64"/>
      <name val="Times New Roman"/>
    </font>
    <font>
      <sz val="11.000000"/>
      <color theme="1"/>
      <name val="Times New Roman"/>
    </font>
    <font>
      <sz val="10.000000"/>
      <name val="Times New Roman"/>
    </font>
    <font>
      <sz val="9.000000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  <font>
      <sz val="11.000000"/>
      <color indexed="64"/>
      <name val="Times New Roman"/>
    </font>
    <font>
      <sz val="8.000000"/>
      <color indexed="64"/>
      <name val="Times New Roman"/>
    </font>
  </fonts>
  <fills count="2">
    <fill>
      <patternFill patternType="none"/>
    </fill>
    <fill>
      <patternFill patternType="gray125"/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1" fillId="0" borderId="0" numFmtId="0" xfId="0" applyFont="1"/>
    <xf fontId="2" fillId="0" borderId="0" numFmtId="0" xfId="0" applyFont="1" applyAlignment="1">
      <alignment horizontal="right" wrapText="1"/>
    </xf>
    <xf fontId="3" fillId="0" borderId="0" numFmtId="0" xfId="0" applyFont="1" applyAlignment="1">
      <alignment horizontal="center" wrapText="1"/>
    </xf>
    <xf fontId="4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5" fillId="0" borderId="2" numFmtId="2" xfId="0" applyNumberFormat="1" applyFont="1" applyBorder="1" applyAlignment="1">
      <alignment horizontal="center" vertical="top" wrapText="1"/>
    </xf>
    <xf fontId="5" fillId="0" borderId="2" numFmtId="0" xfId="0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top" wrapText="1"/>
    </xf>
    <xf fontId="7" fillId="0" borderId="2" numFmtId="0" xfId="0" applyFont="1" applyBorder="1" applyAlignment="1">
      <alignment horizontal="center" vertical="top" wrapText="1"/>
    </xf>
    <xf fontId="2" fillId="0" borderId="2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left" vertical="center" wrapText="1"/>
    </xf>
    <xf fontId="8" fillId="0" borderId="2" numFmtId="0" xfId="0" applyFont="1" applyBorder="1" applyAlignment="1">
      <alignment horizontal="center" vertical="center" wrapText="1"/>
    </xf>
    <xf fontId="7" fillId="0" borderId="6" numFmtId="2" xfId="0" applyNumberFormat="1" applyFont="1" applyBorder="1" applyAlignment="1">
      <alignment horizontal="center" vertical="center" wrapText="1"/>
    </xf>
    <xf fontId="7" fillId="0" borderId="2" numFmtId="2" xfId="0" applyNumberFormat="1" applyFont="1" applyBorder="1" applyAlignment="1">
      <alignment horizontal="center" vertical="center" wrapText="1"/>
    </xf>
    <xf fontId="7" fillId="0" borderId="2" numFmtId="160" xfId="0" applyNumberFormat="1" applyFont="1" applyBorder="1" applyAlignment="1">
      <alignment horizontal="center" vertical="center" wrapText="1"/>
    </xf>
    <xf fontId="1" fillId="0" borderId="2" numFmtId="160" xfId="0" applyNumberFormat="1" applyFont="1" applyBorder="1" applyAlignment="1">
      <alignment horizontal="center" vertical="center"/>
    </xf>
    <xf fontId="5" fillId="0" borderId="2" numFmtId="160" xfId="0" applyNumberFormat="1" applyFont="1" applyBorder="1" applyAlignment="1">
      <alignment horizontal="center" vertical="center" wrapText="1"/>
    </xf>
    <xf fontId="5" fillId="0" borderId="2" numFmtId="161" xfId="0" applyNumberFormat="1" applyFont="1" applyBorder="1" applyAlignment="1">
      <alignment horizontal="center" vertical="center" wrapText="1"/>
    </xf>
    <xf fontId="1" fillId="0" borderId="0" numFmtId="160" xfId="0" applyNumberFormat="1" applyFont="1"/>
    <xf fontId="1" fillId="0" borderId="0" numFmtId="2" xfId="0" applyNumberFormat="1" applyFont="1"/>
    <xf fontId="5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center" vertical="center" wrapText="1"/>
    </xf>
    <xf fontId="10" fillId="0" borderId="0" numFmtId="0" xfId="0" applyFont="1" applyAlignment="1">
      <alignment horizontal="center" vertical="center" wrapText="1"/>
    </xf>
    <xf fontId="5" fillId="0" borderId="0" numFmtId="4" xfId="0" applyNumberFormat="1" applyFont="1" applyAlignment="1">
      <alignment horizontal="center" vertical="center" wrapText="1"/>
    </xf>
    <xf fontId="7" fillId="0" borderId="0" numFmtId="162" xfId="0" applyNumberFormat="1" applyFont="1" applyAlignment="1">
      <alignment horizontal="center" vertical="center" wrapText="1"/>
    </xf>
    <xf fontId="1" fillId="0" borderId="0" numFmtId="0" xfId="0" applyFont="1" applyAlignment="1">
      <alignment horizontal="center" vertical="center"/>
    </xf>
    <xf fontId="5" fillId="0" borderId="7" numFmtId="2" xfId="0" applyNumberFormat="1" applyFont="1" applyBorder="1" applyAlignment="1">
      <alignment horizontal="center" vertical="center" wrapText="1"/>
    </xf>
    <xf fontId="5" fillId="0" borderId="7" numFmtId="4" xfId="0" applyNumberFormat="1" applyFont="1" applyBorder="1" applyAlignment="1">
      <alignment horizontal="center" vertical="center" wrapText="1"/>
    </xf>
    <xf fontId="5" fillId="0" borderId="0" numFmtId="2" xfId="0" applyNumberFormat="1" applyFont="1" applyAlignment="1">
      <alignment horizontal="center" vertical="center" wrapText="1"/>
    </xf>
    <xf fontId="1" fillId="0" borderId="0" numFmtId="0" xfId="0" applyFont="1" applyAlignment="1">
      <alignment horizontal="center" vertical="top"/>
    </xf>
    <xf fontId="11" fillId="0" borderId="0" numFmtId="0" xfId="0" applyFont="1" applyAlignment="1" applyProtection="1">
      <alignment horizontal="left" vertical="top" wrapText="1"/>
      <protection locked="0"/>
    </xf>
    <xf fontId="11" fillId="0" borderId="0" numFmtId="0" xfId="0" applyFont="1"/>
    <xf fontId="11" fillId="0" borderId="0" numFmtId="0" xfId="0" applyFont="1" applyAlignment="1" applyProtection="1">
      <alignment wrapText="1"/>
      <protection locked="0"/>
    </xf>
    <xf fontId="12" fillId="0" borderId="8" numFmtId="0" xfId="0" applyFont="1" applyBorder="1" applyAlignment="1" applyProtection="1">
      <alignment horizontal="center" vertical="center" wrapText="1"/>
      <protection locked="0"/>
    </xf>
    <xf fontId="12" fillId="0" borderId="9" numFmtId="0" xfId="0" applyFont="1" applyBorder="1" applyAlignment="1" applyProtection="1">
      <alignment horizontal="center" vertical="center" wrapText="1"/>
      <protection locked="0"/>
    </xf>
    <xf fontId="12" fillId="0" borderId="10" numFmtId="0" xfId="0" applyFont="1" applyBorder="1" applyAlignment="1" applyProtection="1">
      <alignment horizontal="center" vertical="center" wrapText="1"/>
      <protection locked="0"/>
    </xf>
    <xf fontId="1" fillId="0" borderId="0" numFmtId="4" xfId="0" applyNumberFormat="1" applyFont="1" applyAlignment="1">
      <alignment horizontal="center" vertical="top"/>
    </xf>
    <xf fontId="1" fillId="0" borderId="0" numFmtId="0" xfId="0" applyFont="1" applyAlignment="1">
      <alignment vertical="center"/>
    </xf>
    <xf fontId="11" fillId="0" borderId="0" numFmtId="163" xfId="0" applyNumberFormat="1" applyFont="1" applyAlignment="1" applyProtection="1">
      <alignment horizontal="center" vertical="center"/>
      <protection locked="0"/>
    </xf>
    <xf fontId="13" fillId="0" borderId="0" numFmtId="0" xfId="0" applyFont="1" applyAlignment="1" applyProtection="1">
      <alignment vertical="center"/>
      <protection locked="0"/>
    </xf>
    <xf fontId="11" fillId="0" borderId="0" numFmtId="0" xfId="0" applyFont="1" applyAlignment="1" applyProtection="1">
      <alignment horizontal="center" wrapText="1"/>
      <protection locked="0"/>
    </xf>
    <xf fontId="2" fillId="0" borderId="0" numFmtId="0" xfId="0" applyFont="1"/>
    <xf fontId="11" fillId="0" borderId="0" numFmtId="0" xfId="0" applyFont="1" applyAlignment="1" applyProtection="1">
      <alignment vertical="top" wrapText="1"/>
      <protection locked="0"/>
    </xf>
    <xf fontId="14" fillId="0" borderId="0" numFmtId="0" xfId="0" applyFont="1" applyAlignment="1" applyProtection="1">
      <alignment horizontal="center" wrapText="1"/>
      <protection locked="0"/>
    </xf>
    <xf fontId="14" fillId="0" borderId="0" numFmtId="0" xfId="0" applyFont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127759</xdr:colOff>
      <xdr:row>7</xdr:row>
      <xdr:rowOff>890543</xdr:rowOff>
    </xdr:from>
    <xdr:to>
      <xdr:col>10</xdr:col>
      <xdr:colOff>1095375</xdr:colOff>
      <xdr:row>7</xdr:row>
      <xdr:rowOff>1314451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976359" y="2643143"/>
          <a:ext cx="967616" cy="423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11</xdr:col>
      <xdr:colOff>942975</xdr:colOff>
      <xdr:row>7</xdr:row>
      <xdr:rowOff>1571625</xdr:rowOff>
    </xdr:from>
    <xdr:to>
      <xdr:col>12</xdr:col>
      <xdr:colOff>1409699</xdr:colOff>
      <xdr:row>7</xdr:row>
      <xdr:rowOff>1933575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0306049" y="33242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12</xdr:col>
      <xdr:colOff>266700</xdr:colOff>
      <xdr:row>7</xdr:row>
      <xdr:rowOff>1400175</xdr:rowOff>
    </xdr:from>
    <xdr:to>
      <xdr:col>12</xdr:col>
      <xdr:colOff>419100</xdr:colOff>
      <xdr:row>7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E1" zoomScale="85" workbookViewId="0">
      <selection activeCell="I8" activeCellId="0" sqref="I8"/>
    </sheetView>
  </sheetViews>
  <sheetFormatPr defaultColWidth="9.140625" defaultRowHeight="14.25"/>
  <cols>
    <col customWidth="1" min="1" max="1" style="1" width="5.28515625"/>
    <col customWidth="1" min="2" max="2" style="1" width="4.28515625"/>
    <col customWidth="1" min="3" max="3" style="1" width="29"/>
    <col customWidth="1" min="4" max="4" style="1" width="13"/>
    <col customWidth="1" min="5" max="5" style="1" width="14.7109375"/>
    <col customWidth="1" min="6" max="6" style="1" width="11.5703125"/>
    <col customWidth="1" min="7" max="7" style="1" width="15.42578125"/>
    <col customWidth="1" min="8" max="8" style="1" width="19.140625"/>
    <col customWidth="1" min="9" max="9" style="1" width="17.42578125"/>
    <col customWidth="1" min="10" max="10" style="1" width="20.7109375"/>
    <col customWidth="1" min="11" max="11" style="1" width="17"/>
    <col customWidth="1" min="12" max="12" style="1" width="15.28515625"/>
    <col customWidth="1" min="13" max="13" style="1" width="22.7109375"/>
    <col customWidth="1" min="14" max="15" style="1" width="18.5703125"/>
    <col customWidth="1" min="16" max="16" style="1" width="39.85546875"/>
    <col customWidth="1" min="17" max="17" style="1" width="21.42578125"/>
    <col customWidth="1" min="18" max="18" style="1" width="9.140625"/>
    <col min="19" max="16384" style="1" width="9.140625"/>
  </cols>
  <sheetData>
    <row r="1" ht="25.5" customHeight="1">
      <c r="M1" s="2" t="s">
        <v>0</v>
      </c>
      <c r="N1" s="2"/>
      <c r="O1" s="2"/>
    </row>
    <row r="3" ht="8.2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.7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6.7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42" customHeight="1"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39" customHeight="1">
      <c r="B7" s="5" t="s">
        <v>2</v>
      </c>
      <c r="C7" s="6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/>
      <c r="I7" s="5"/>
      <c r="J7" s="7" t="s">
        <v>8</v>
      </c>
      <c r="K7" s="7"/>
      <c r="L7" s="7"/>
      <c r="M7" s="8" t="s">
        <v>9</v>
      </c>
      <c r="N7" s="8"/>
      <c r="O7" s="8"/>
    </row>
    <row r="8" ht="162" customHeight="1">
      <c r="B8" s="9"/>
      <c r="C8" s="10"/>
      <c r="D8" s="9"/>
      <c r="E8" s="9"/>
      <c r="F8" s="9"/>
      <c r="G8" s="11" t="s">
        <v>10</v>
      </c>
      <c r="H8" s="11" t="s">
        <v>11</v>
      </c>
      <c r="I8" s="8" t="s">
        <v>12</v>
      </c>
      <c r="J8" s="8" t="s">
        <v>13</v>
      </c>
      <c r="K8" s="8" t="s">
        <v>14</v>
      </c>
      <c r="L8" s="8" t="s">
        <v>15</v>
      </c>
      <c r="M8" s="12" t="s">
        <v>16</v>
      </c>
      <c r="N8" s="13" t="s">
        <v>17</v>
      </c>
      <c r="O8" s="13" t="s">
        <v>18</v>
      </c>
    </row>
    <row r="9" ht="15" customHeight="1">
      <c r="B9" s="14">
        <v>1</v>
      </c>
      <c r="C9" s="15" t="s">
        <v>19</v>
      </c>
      <c r="D9" s="16" t="s">
        <v>20</v>
      </c>
      <c r="E9" s="16" t="s">
        <v>21</v>
      </c>
      <c r="F9" s="16">
        <v>1000</v>
      </c>
      <c r="G9" s="17">
        <v>24.949999999999999</v>
      </c>
      <c r="H9" s="18">
        <v>20.949999999999999</v>
      </c>
      <c r="I9" s="18">
        <v>21.649999999999999</v>
      </c>
      <c r="J9" s="19">
        <f>(G9+H9+I9)/3</f>
        <v>22.516666666666666</v>
      </c>
      <c r="K9" s="20">
        <f>SQRT(((SUM((POWER(G9-J9,2)),(POWER(H9-J9,2)),(POWER(I9-J9,2)))/(COLUMNS(G9:I9)-1))))</f>
        <v>2.1361959960016152</v>
      </c>
      <c r="L9" s="20">
        <f>K9/J9*100</f>
        <v>9.487176888238114</v>
      </c>
      <c r="M9" s="21">
        <f>ROUND((G9+H9+I9)/3, 2)</f>
        <v>22.52</v>
      </c>
      <c r="N9" s="21">
        <f>M9</f>
        <v>22.52</v>
      </c>
      <c r="O9" s="22">
        <f>ROUND(N9*F9, 2)</f>
        <v>22520</v>
      </c>
      <c r="P9" s="23"/>
      <c r="Q9" s="23"/>
      <c r="R9" s="23"/>
      <c r="T9" s="24"/>
      <c r="U9" s="24"/>
    </row>
    <row r="10" ht="31.5" customHeight="1">
      <c r="B10" s="25"/>
      <c r="C10" s="25"/>
      <c r="D10" s="25"/>
      <c r="E10" s="26"/>
      <c r="F10" s="27"/>
      <c r="G10" s="28"/>
      <c r="H10" s="28"/>
      <c r="I10" s="28"/>
      <c r="J10" s="29"/>
      <c r="K10" s="30"/>
      <c r="L10" s="30"/>
      <c r="M10" s="31" t="s">
        <v>22</v>
      </c>
      <c r="N10" s="31"/>
      <c r="O10" s="32">
        <f>SUM(O9:O9)</f>
        <v>22520</v>
      </c>
    </row>
    <row r="11" ht="41.25" customHeight="1">
      <c r="B11" s="25"/>
      <c r="C11" s="25"/>
      <c r="D11" s="25"/>
      <c r="E11" s="26"/>
      <c r="F11" s="27"/>
      <c r="G11" s="28"/>
      <c r="H11" s="28"/>
      <c r="I11" s="28"/>
      <c r="J11" s="29"/>
      <c r="K11" s="30"/>
      <c r="L11" s="30"/>
      <c r="M11" s="33"/>
      <c r="N11" s="33"/>
      <c r="O11" s="28"/>
    </row>
    <row r="12" s="34" customFormat="1" ht="38.100000000000001" customHeight="1">
      <c r="B12" s="35"/>
      <c r="C12" s="35"/>
      <c r="D12" s="35"/>
      <c r="E12" s="35"/>
      <c r="F12" s="36"/>
      <c r="G12" s="37"/>
      <c r="H12" s="38" t="s">
        <v>23</v>
      </c>
      <c r="I12" s="39"/>
      <c r="J12" s="39"/>
      <c r="K12" s="39"/>
      <c r="L12" s="40"/>
      <c r="M12" s="41">
        <f>O10</f>
        <v>22520</v>
      </c>
      <c r="P12" s="41"/>
    </row>
    <row r="13" s="42" customFormat="1" ht="15">
      <c r="B13" s="35"/>
      <c r="C13" s="35"/>
      <c r="D13" s="35"/>
      <c r="E13" s="35"/>
      <c r="F13" s="36"/>
      <c r="G13" s="37"/>
      <c r="H13" s="43"/>
      <c r="I13" s="44"/>
      <c r="J13" s="45"/>
      <c r="K13" s="45"/>
      <c r="L13" s="45"/>
      <c r="M13" s="45"/>
      <c r="N13" s="44"/>
      <c r="O13" s="44"/>
      <c r="P13" s="41"/>
    </row>
    <row r="14" ht="18" customHeight="1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</row>
    <row r="15" s="44" customFormat="1" ht="7.1500000000000004" customHeight="1">
      <c r="B15" s="47"/>
      <c r="C15" s="47"/>
      <c r="D15" s="47"/>
      <c r="E15" s="47"/>
      <c r="F15" s="36"/>
      <c r="G15" s="37"/>
      <c r="H15" s="43"/>
      <c r="J15" s="48"/>
      <c r="K15" s="49"/>
      <c r="L15" s="49"/>
      <c r="M15" s="49"/>
    </row>
    <row r="16" s="44" customFormat="1" ht="12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="44" customFormat="1" ht="10.9" hidden="1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ht="19.5" customHeight="1"/>
    <row r="19" s="44" customFormat="1" ht="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</sheetData>
  <mergeCells count="13">
    <mergeCell ref="M1:O1"/>
    <mergeCell ref="B3:O4"/>
    <mergeCell ref="B6:O6"/>
    <mergeCell ref="B7:B8"/>
    <mergeCell ref="C7:C8"/>
    <mergeCell ref="D7:D8"/>
    <mergeCell ref="E7:E8"/>
    <mergeCell ref="F7:F8"/>
    <mergeCell ref="G7:I7"/>
    <mergeCell ref="J7:L7"/>
    <mergeCell ref="M7:O7"/>
    <mergeCell ref="M10:N10"/>
    <mergeCell ref="H12:L12"/>
  </mergeCells>
  <printOptions headings="0" gridLines="0"/>
  <pageMargins left="0.51181102362204722" right="0.70866141732283472" top="0.74803149606299213" bottom="0.74803149606299213" header="0.31496062992125984" footer="0.31496062992125984"/>
  <pageSetup paperSize="9" scale="5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Григорьев Евгений Владимирович</cp:lastModifiedBy>
  <cp:revision>1</cp:revision>
  <dcterms:created xsi:type="dcterms:W3CDTF">2014-01-15T18:15:09Z</dcterms:created>
  <dcterms:modified xsi:type="dcterms:W3CDTF">2026-08-03T03:18:16Z</dcterms:modified>
</cp:coreProperties>
</file>