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440" windowHeight="8100"/>
  </bookViews>
  <sheets>
    <sheet name="Лист3" sheetId="3" r:id="rId1"/>
  </sheets>
  <definedNames>
    <definedName name="_xlnm.Print_Area" localSheetId="0">Лист3!$A$1:$L$67</definedName>
  </definedNames>
  <calcPr calcId="145621"/>
</workbook>
</file>

<file path=xl/calcChain.xml><?xml version="1.0" encoding="utf-8"?>
<calcChain xmlns="http://schemas.openxmlformats.org/spreadsheetml/2006/main">
  <c r="G15" i="3" l="1"/>
  <c r="I15" i="3" s="1"/>
  <c r="J15" i="3" s="1"/>
  <c r="K15" i="3" s="1"/>
  <c r="G14" i="3"/>
  <c r="I14" i="3" s="1"/>
  <c r="J14" i="3" s="1"/>
  <c r="K14" i="3" s="1"/>
  <c r="G13" i="3"/>
  <c r="I13" i="3" s="1"/>
  <c r="J13" i="3" s="1"/>
  <c r="K13" i="3" s="1"/>
  <c r="H15" i="3" l="1"/>
  <c r="H14" i="3"/>
  <c r="H13" i="3"/>
  <c r="G12" i="3"/>
  <c r="H12" i="3" l="1"/>
  <c r="H16" i="3" s="1"/>
  <c r="E20" i="3" s="1"/>
  <c r="I12" i="3"/>
  <c r="J12" i="3" s="1"/>
  <c r="K12" i="3" s="1"/>
</calcChain>
</file>

<file path=xl/sharedStrings.xml><?xml version="1.0" encoding="utf-8"?>
<sst xmlns="http://schemas.openxmlformats.org/spreadsheetml/2006/main" count="45" uniqueCount="41">
  <si>
    <t>Расчет</t>
  </si>
  <si>
    <t>Ед.изм.</t>
  </si>
  <si>
    <t>Наименование объекта закупки</t>
  </si>
  <si>
    <t>НМЦК (руб)</t>
  </si>
  <si>
    <t>Используемый метод определения НМЦК с обоснованием: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</si>
  <si>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4"/>
        <color rgb="FF000000"/>
        <rFont val="Times New Roman"/>
        <family val="1"/>
        <charset val="204"/>
      </rPr>
      <t xml:space="preserve">  </t>
    </r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</si>
  <si>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</si>
  <si>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</si>
  <si>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</si>
  <si>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</si>
  <si>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</si>
  <si>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</si>
  <si>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Источники получения информации:</t>
  </si>
  <si>
    <t>ИИ 1 (ц1)</t>
  </si>
  <si>
    <t>ИИ 2 (ц1)</t>
  </si>
  <si>
    <t>ИИ 3 (ц3)</t>
  </si>
  <si>
    <t>Средняя цена (&lt;ц&gt;)  (руб)</t>
  </si>
  <si>
    <t>К-ВО (n) (шт)</t>
  </si>
  <si>
    <t>Коэффициент вариации (V)</t>
  </si>
  <si>
    <t>Среднее квадратичное отклонение (σ)</t>
  </si>
  <si>
    <t>Описание объекта закупки</t>
  </si>
  <si>
    <t xml:space="preserve">Форма обоснования начальной (максимальной) цены контракта </t>
  </si>
  <si>
    <t>к государственному контракту</t>
  </si>
  <si>
    <t xml:space="preserve">Дата подготовки обоснования НМЦК:  </t>
  </si>
  <si>
    <t xml:space="preserve"> </t>
  </si>
  <si>
    <t>Приложение № 2</t>
  </si>
  <si>
    <t xml:space="preserve">В результате исследования начальная (максимальная) цена контракта составила </t>
  </si>
  <si>
    <t>Итого:</t>
  </si>
  <si>
    <t>кг</t>
  </si>
  <si>
    <t>Источник информации 1 - Коммерческое предложение 2</t>
  </si>
  <si>
    <t>Источник информации 2 - Коммерческое предложение 3</t>
  </si>
  <si>
    <t>Источник информации 3 - Коммерческое предложение 4</t>
  </si>
  <si>
    <t>Старший инспектор  ОКБИ и ХО</t>
  </si>
  <si>
    <t>капитан внутренней службы</t>
  </si>
  <si>
    <t>А.А. Клюшин</t>
  </si>
  <si>
    <t>№ ______________________ от "___" _____________ 2026 г.</t>
  </si>
  <si>
    <t>Сметана</t>
  </si>
  <si>
    <t>Колбаса вареная</t>
  </si>
  <si>
    <t>Сыр</t>
  </si>
  <si>
    <t>Дрожжи</t>
  </si>
  <si>
    <t>Минимальное КП вход. -  от 21.08.2026 г. на сумму 50 250 руб 00 коп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</si>
</sst>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2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7" fillId="0" borderId="1" xfId="0" applyFont="1" applyBorder="1"/>
    <xf numFmtId="0" fontId="0" fillId="0" borderId="0" xfId="0" applyBorder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9" fillId="0" borderId="0" xfId="0" applyNumberFormat="1" applyFont="1" applyBorder="1" applyAlignment="1">
      <alignment horizontal="left"/>
    </xf>
    <xf numFmtId="0" fontId="1" fillId="0" borderId="7" xfId="0" applyFont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7" fillId="0" borderId="0" xfId="0" applyFont="1" applyFill="1" applyAlignment="1">
      <alignment horizontal="left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40104</xdr:colOff>
      <xdr:row>20</xdr:row>
      <xdr:rowOff>0</xdr:rowOff>
    </xdr:from>
    <xdr:ext cx="2810510" cy="961694"/>
    <xdr:pic>
      <xdr:nvPicPr>
        <xdr:cNvPr id="3" name="Рисунок 2" descr="001.jpg"/>
        <xdr:cNvPicPr/>
      </xdr:nvPicPr>
      <xdr:blipFill>
        <a:blip xmlns:r="http://schemas.openxmlformats.org/officeDocument/2006/relationships" r:embed="rId1" cstate="print"/>
        <a:srcRect l="13432" t="10437" r="40760" b="78112"/>
        <a:stretch>
          <a:fillRect/>
        </a:stretch>
      </xdr:blipFill>
      <xdr:spPr>
        <a:xfrm>
          <a:off x="40104" y="4391526"/>
          <a:ext cx="2810510" cy="96169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1"/>
  <sheetViews>
    <sheetView tabSelected="1" view="pageBreakPreview" zoomScale="95" zoomScaleNormal="100" zoomScaleSheetLayoutView="95" workbookViewId="0">
      <selection activeCell="A34" sqref="A34"/>
    </sheetView>
  </sheetViews>
  <sheetFormatPr defaultRowHeight="15" x14ac:dyDescent="0.25"/>
  <cols>
    <col min="1" max="1" width="63.28515625" customWidth="1"/>
    <col min="2" max="2" width="8.28515625" bestFit="1" customWidth="1"/>
    <col min="3" max="3" width="6.7109375" customWidth="1"/>
    <col min="4" max="4" width="17.28515625" customWidth="1"/>
    <col min="5" max="5" width="16" customWidth="1"/>
    <col min="6" max="6" width="16.42578125" customWidth="1"/>
    <col min="7" max="7" width="11.28515625" bestFit="1" customWidth="1"/>
    <col min="8" max="8" width="15.7109375" customWidth="1"/>
    <col min="9" max="9" width="10.5703125" customWidth="1"/>
    <col min="10" max="10" width="16.28515625" bestFit="1" customWidth="1"/>
    <col min="11" max="11" width="18.7109375" customWidth="1"/>
  </cols>
  <sheetData>
    <row r="1" spans="1:13" ht="15.75" x14ac:dyDescent="0.25">
      <c r="I1" s="36" t="s">
        <v>25</v>
      </c>
      <c r="J1" s="36"/>
      <c r="K1" s="36"/>
    </row>
    <row r="2" spans="1:13" ht="15.75" x14ac:dyDescent="0.25">
      <c r="I2" s="36" t="s">
        <v>22</v>
      </c>
      <c r="J2" s="36"/>
      <c r="K2" s="36"/>
    </row>
    <row r="3" spans="1:13" ht="15.75" x14ac:dyDescent="0.25">
      <c r="H3" s="36" t="s">
        <v>35</v>
      </c>
      <c r="I3" s="36"/>
      <c r="J3" s="36"/>
      <c r="K3" s="36"/>
    </row>
    <row r="4" spans="1:13" ht="15.75" x14ac:dyDescent="0.25">
      <c r="I4" s="36"/>
      <c r="J4" s="36"/>
      <c r="K4" s="36"/>
    </row>
    <row r="5" spans="1:13" ht="15.75" x14ac:dyDescent="0.25">
      <c r="I5" s="36"/>
      <c r="J5" s="36"/>
      <c r="K5" s="36"/>
    </row>
    <row r="6" spans="1:13" ht="15.75" x14ac:dyDescent="0.25">
      <c r="H6" s="38"/>
      <c r="I6" s="38"/>
      <c r="J6" s="38"/>
    </row>
    <row r="7" spans="1:13" ht="16.5" x14ac:dyDescent="0.25">
      <c r="A7" s="39" t="s">
        <v>21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1"/>
      <c r="M7" s="1"/>
    </row>
    <row r="8" spans="1:13" ht="37.5" customHeight="1" x14ac:dyDescent="0.25">
      <c r="A8" s="7" t="s">
        <v>4</v>
      </c>
      <c r="B8" s="40" t="s">
        <v>5</v>
      </c>
      <c r="C8" s="40"/>
      <c r="D8" s="40"/>
      <c r="E8" s="40"/>
      <c r="F8" s="40"/>
      <c r="G8" s="40"/>
      <c r="H8" s="40"/>
      <c r="I8" s="40"/>
      <c r="J8" s="40"/>
      <c r="K8" s="40"/>
      <c r="L8" s="1"/>
      <c r="M8" s="1"/>
    </row>
    <row r="9" spans="1:13" ht="15" hidden="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1.75" customHeight="1" x14ac:dyDescent="0.25">
      <c r="A10" s="6" t="s">
        <v>20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1"/>
      <c r="M10" s="1"/>
    </row>
    <row r="11" spans="1:13" ht="57" x14ac:dyDescent="0.25">
      <c r="A11" s="19" t="s">
        <v>2</v>
      </c>
      <c r="B11" s="22" t="s">
        <v>1</v>
      </c>
      <c r="C11" s="22" t="s">
        <v>17</v>
      </c>
      <c r="D11" s="23" t="s">
        <v>13</v>
      </c>
      <c r="E11" s="23" t="s">
        <v>14</v>
      </c>
      <c r="F11" s="23" t="s">
        <v>15</v>
      </c>
      <c r="G11" s="24" t="s">
        <v>16</v>
      </c>
      <c r="H11" s="23" t="s">
        <v>3</v>
      </c>
      <c r="I11" s="23" t="s">
        <v>0</v>
      </c>
      <c r="J11" s="22" t="s">
        <v>19</v>
      </c>
      <c r="K11" s="25" t="s">
        <v>18</v>
      </c>
      <c r="L11" s="1"/>
      <c r="M11" s="1"/>
    </row>
    <row r="12" spans="1:13" ht="15.75" x14ac:dyDescent="0.25">
      <c r="A12" s="20" t="s">
        <v>36</v>
      </c>
      <c r="B12" s="27" t="s">
        <v>28</v>
      </c>
      <c r="C12" s="5">
        <v>35</v>
      </c>
      <c r="D12" s="28">
        <v>300</v>
      </c>
      <c r="E12" s="8">
        <v>478</v>
      </c>
      <c r="F12" s="8">
        <v>488</v>
      </c>
      <c r="G12" s="8">
        <f>(D12+E12+F12)/3</f>
        <v>422</v>
      </c>
      <c r="H12" s="9">
        <f>C12*G12</f>
        <v>14770</v>
      </c>
      <c r="I12" s="5">
        <f t="shared" ref="I12" si="0">((G12-D12)*(G12-D12)+(G12-E12)*(G12-E12)+(G12-F12)*(G12-F12))/2</f>
        <v>11188</v>
      </c>
      <c r="J12" s="10">
        <f t="shared" ref="J12" si="1">SQRT(I12)</f>
        <v>105.77334257741882</v>
      </c>
      <c r="K12" s="5">
        <f t="shared" ref="K12" si="2">J12/G12*100</f>
        <v>25.064773122611093</v>
      </c>
      <c r="L12" s="1"/>
      <c r="M12" s="1"/>
    </row>
    <row r="13" spans="1:13" ht="15.75" x14ac:dyDescent="0.25">
      <c r="A13" s="20" t="s">
        <v>37</v>
      </c>
      <c r="B13" s="27" t="s">
        <v>28</v>
      </c>
      <c r="C13" s="5">
        <v>50</v>
      </c>
      <c r="D13" s="28">
        <v>300</v>
      </c>
      <c r="E13" s="8">
        <v>490</v>
      </c>
      <c r="F13" s="8">
        <v>495</v>
      </c>
      <c r="G13" s="8">
        <f>(D13+E13+F13)/3</f>
        <v>428.33333333333331</v>
      </c>
      <c r="H13" s="9">
        <f>C13*G13</f>
        <v>21416.666666666664</v>
      </c>
      <c r="I13" s="5">
        <f t="shared" ref="I13:I15" si="3">((G13-D13)*(G13-D13)+(G13-E13)*(G13-E13)+(G13-F13)*(G13-F13))/2</f>
        <v>12358.333333333332</v>
      </c>
      <c r="J13" s="10">
        <f t="shared" ref="J13:J15" si="4">SQRT(I13)</f>
        <v>111.16804097101529</v>
      </c>
      <c r="K13" s="5">
        <f t="shared" ref="K13:K15" si="5">J13/G13*100</f>
        <v>25.953628242260379</v>
      </c>
      <c r="L13" s="1"/>
      <c r="M13" s="1"/>
    </row>
    <row r="14" spans="1:13" ht="15.75" x14ac:dyDescent="0.25">
      <c r="A14" s="20" t="s">
        <v>38</v>
      </c>
      <c r="B14" s="27" t="s">
        <v>28</v>
      </c>
      <c r="C14" s="5">
        <v>35</v>
      </c>
      <c r="D14" s="28">
        <v>550</v>
      </c>
      <c r="E14" s="8">
        <v>900</v>
      </c>
      <c r="F14" s="8">
        <v>960</v>
      </c>
      <c r="G14" s="8">
        <f>(D14+E14+F14)/3</f>
        <v>803.33333333333337</v>
      </c>
      <c r="H14" s="9">
        <f>C14*G14</f>
        <v>28116.666666666668</v>
      </c>
      <c r="I14" s="5">
        <f t="shared" si="3"/>
        <v>49033.333333333336</v>
      </c>
      <c r="J14" s="10">
        <f t="shared" si="4"/>
        <v>221.43471573656498</v>
      </c>
      <c r="K14" s="5">
        <f t="shared" si="5"/>
        <v>27.564487436086928</v>
      </c>
      <c r="L14" s="1"/>
      <c r="M14" s="1"/>
    </row>
    <row r="15" spans="1:13" ht="15.75" x14ac:dyDescent="0.25">
      <c r="A15" s="20" t="s">
        <v>39</v>
      </c>
      <c r="B15" s="27" t="s">
        <v>28</v>
      </c>
      <c r="C15" s="5">
        <v>5</v>
      </c>
      <c r="D15" s="28">
        <v>1100</v>
      </c>
      <c r="E15" s="8">
        <v>1500</v>
      </c>
      <c r="F15" s="8">
        <v>1500</v>
      </c>
      <c r="G15" s="8">
        <f>(D15+E15+F15)/3</f>
        <v>1366.6666666666667</v>
      </c>
      <c r="H15" s="9">
        <f>C15*G15</f>
        <v>6833.3333333333339</v>
      </c>
      <c r="I15" s="5">
        <f t="shared" si="3"/>
        <v>53333.333333333328</v>
      </c>
      <c r="J15" s="10">
        <f t="shared" si="4"/>
        <v>230.9401076758503</v>
      </c>
      <c r="K15" s="5">
        <f t="shared" si="5"/>
        <v>16.898056659208557</v>
      </c>
      <c r="L15" s="1"/>
      <c r="M15" s="1"/>
    </row>
    <row r="16" spans="1:13" ht="16.5" customHeight="1" x14ac:dyDescent="0.25">
      <c r="A16" s="31" t="s">
        <v>27</v>
      </c>
      <c r="B16" s="32"/>
      <c r="C16" s="32"/>
      <c r="D16" s="32"/>
      <c r="E16" s="32"/>
      <c r="F16" s="32"/>
      <c r="G16" s="32"/>
      <c r="H16" s="33">
        <f>SUM(H12:H15)</f>
        <v>71136.666666666657</v>
      </c>
      <c r="I16" s="34"/>
      <c r="J16" s="34"/>
      <c r="K16" s="35"/>
      <c r="L16" s="1"/>
      <c r="M16" s="1"/>
    </row>
    <row r="17" spans="1:13" x14ac:dyDescent="0.25">
      <c r="L17" s="1"/>
      <c r="M17" s="1"/>
    </row>
    <row r="18" spans="1:13" x14ac:dyDescent="0.25">
      <c r="D18" s="29"/>
      <c r="L18" s="1"/>
      <c r="M18" s="1"/>
    </row>
    <row r="19" spans="1:13" x14ac:dyDescent="0.25">
      <c r="A19" s="21"/>
      <c r="B19" s="21"/>
      <c r="C19" s="21"/>
      <c r="D19" s="21"/>
      <c r="E19" s="21"/>
      <c r="F19" s="21"/>
      <c r="G19" s="21"/>
      <c r="H19" s="21"/>
      <c r="I19" s="18"/>
      <c r="J19" s="18"/>
      <c r="K19" s="18"/>
      <c r="L19" s="1"/>
      <c r="M19" s="1"/>
    </row>
    <row r="20" spans="1:13" ht="20.25" x14ac:dyDescent="0.3">
      <c r="A20" s="4" t="s">
        <v>26</v>
      </c>
      <c r="B20" s="4"/>
      <c r="C20" s="4"/>
      <c r="D20" s="4"/>
      <c r="E20" s="26">
        <f>H16</f>
        <v>71136.666666666657</v>
      </c>
      <c r="G20" s="18"/>
      <c r="H20" s="18"/>
      <c r="I20" s="4"/>
      <c r="J20" s="4"/>
      <c r="K20" s="4"/>
      <c r="L20" s="1"/>
      <c r="M20" s="1"/>
    </row>
    <row r="21" spans="1:13" x14ac:dyDescent="0.25">
      <c r="A21" s="4"/>
      <c r="B21" s="4"/>
      <c r="C21" s="4" t="s">
        <v>24</v>
      </c>
      <c r="D21" s="4"/>
      <c r="E21" s="4"/>
      <c r="F21" s="4" t="s">
        <v>24</v>
      </c>
      <c r="G21" s="4"/>
      <c r="H21" s="4"/>
      <c r="I21" s="1"/>
      <c r="J21" s="1"/>
      <c r="K21" s="1"/>
      <c r="L21" s="1"/>
      <c r="M21" s="1"/>
    </row>
    <row r="22" spans="1:13" x14ac:dyDescent="0.25">
      <c r="A22" s="17" t="s">
        <v>6</v>
      </c>
      <c r="B22" s="17"/>
      <c r="C22" s="17"/>
      <c r="D22" s="17"/>
      <c r="E22" s="1"/>
      <c r="F22" s="1"/>
      <c r="G22" s="1"/>
      <c r="H22" s="1"/>
      <c r="I22" s="3"/>
      <c r="J22" s="3"/>
      <c r="K22" s="1"/>
      <c r="L22" s="1"/>
      <c r="M22" s="1"/>
    </row>
    <row r="23" spans="1:13" x14ac:dyDescent="0.25">
      <c r="A23" s="15" t="s">
        <v>7</v>
      </c>
      <c r="B23" s="15"/>
      <c r="C23" s="15"/>
      <c r="D23" s="15"/>
      <c r="E23" s="15"/>
      <c r="F23" s="15"/>
      <c r="G23" s="15"/>
      <c r="H23" s="1"/>
      <c r="I23" s="1"/>
      <c r="J23" s="2"/>
      <c r="K23" s="1"/>
      <c r="L23" s="1"/>
      <c r="M23" s="1"/>
    </row>
    <row r="24" spans="1:13" x14ac:dyDescent="0.25">
      <c r="A24" s="14" t="s">
        <v>8</v>
      </c>
      <c r="B24" s="14"/>
      <c r="C24" s="14"/>
      <c r="D24" s="14"/>
      <c r="E24" s="1"/>
      <c r="F24" s="1"/>
      <c r="G24" s="1"/>
      <c r="H24" s="1"/>
      <c r="I24" s="1"/>
      <c r="J24" s="2"/>
      <c r="K24" s="1"/>
      <c r="L24" s="1"/>
      <c r="M24" s="1"/>
    </row>
    <row r="25" spans="1:13" x14ac:dyDescent="0.25">
      <c r="A25" s="14" t="s">
        <v>9</v>
      </c>
      <c r="B25" s="14"/>
      <c r="C25" s="14"/>
      <c r="D25" s="14"/>
      <c r="E25" s="14"/>
      <c r="F25" s="1"/>
      <c r="G25" s="1"/>
      <c r="H25" s="1"/>
      <c r="I25" s="1"/>
      <c r="J25" s="1"/>
      <c r="K25" s="1"/>
      <c r="L25" s="1"/>
      <c r="M25" s="1"/>
    </row>
    <row r="26" spans="1:13" x14ac:dyDescent="0.25">
      <c r="A26" s="14" t="s">
        <v>10</v>
      </c>
      <c r="B26" s="14"/>
      <c r="C26" s="14"/>
      <c r="D26" s="14"/>
      <c r="E26" s="14"/>
      <c r="F26" s="1"/>
      <c r="G26" s="1"/>
      <c r="H26" s="1"/>
      <c r="I26" s="1"/>
      <c r="J26" s="1"/>
      <c r="K26" s="1"/>
      <c r="L26" s="1"/>
      <c r="M26" s="1"/>
    </row>
    <row r="27" spans="1:13" x14ac:dyDescent="0.25">
      <c r="A27" s="14" t="s">
        <v>11</v>
      </c>
      <c r="B27" s="14"/>
      <c r="C27" s="14"/>
      <c r="D27" s="14"/>
      <c r="E27" s="14"/>
      <c r="F27" s="14"/>
      <c r="G27" s="1"/>
      <c r="H27" s="1"/>
      <c r="I27" s="15"/>
      <c r="J27" s="15"/>
      <c r="K27" s="1"/>
      <c r="L27" s="1"/>
      <c r="M27" s="1"/>
    </row>
    <row r="28" spans="1:13" ht="15.75" x14ac:dyDescent="0.25">
      <c r="A28" s="15" t="s">
        <v>12</v>
      </c>
      <c r="B28" s="15"/>
      <c r="C28" s="15"/>
      <c r="D28" s="15"/>
      <c r="E28" s="15"/>
      <c r="F28" s="15"/>
      <c r="G28" s="15"/>
      <c r="H28" s="15"/>
      <c r="I28" s="13"/>
      <c r="J28" s="13"/>
      <c r="K28" s="13"/>
      <c r="L28" s="1"/>
      <c r="M28" s="1"/>
    </row>
    <row r="29" spans="1:13" ht="15.75" x14ac:dyDescent="0.25">
      <c r="A29" s="13" t="s">
        <v>29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"/>
      <c r="M29" s="1"/>
    </row>
    <row r="30" spans="1:13" ht="15.75" x14ac:dyDescent="0.25">
      <c r="A30" s="13" t="s">
        <v>30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"/>
      <c r="M30" s="1"/>
    </row>
    <row r="31" spans="1:13" ht="15.75" x14ac:dyDescent="0.25">
      <c r="A31" s="13" t="s">
        <v>31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"/>
      <c r="M31" s="1"/>
    </row>
    <row r="32" spans="1:13" ht="15.75" x14ac:dyDescent="0.25">
      <c r="A32" s="30" t="s">
        <v>40</v>
      </c>
      <c r="B32" s="30"/>
      <c r="C32" s="13"/>
      <c r="D32" s="13"/>
      <c r="E32" s="13"/>
      <c r="F32" s="13"/>
      <c r="G32" s="13"/>
      <c r="H32" s="13"/>
      <c r="I32" s="13"/>
      <c r="J32" s="13"/>
      <c r="K32" s="13"/>
      <c r="L32" s="1"/>
      <c r="M32" s="1"/>
    </row>
    <row r="33" spans="1:13" ht="15.75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"/>
      <c r="M33" s="1"/>
    </row>
    <row r="34" spans="1:13" ht="15.75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"/>
      <c r="M34" s="1"/>
    </row>
    <row r="35" spans="1:13" ht="15.75" x14ac:dyDescent="0.25">
      <c r="A35" s="13" t="s">
        <v>32</v>
      </c>
      <c r="B35" s="13"/>
      <c r="C35" s="13"/>
      <c r="D35" s="13"/>
      <c r="E35" s="13"/>
      <c r="F35" s="13"/>
      <c r="G35" s="13"/>
      <c r="H35" s="13"/>
      <c r="I35" s="13"/>
      <c r="K35" s="16" t="s">
        <v>34</v>
      </c>
      <c r="L35" s="1"/>
      <c r="M35" s="1"/>
    </row>
    <row r="36" spans="1:13" ht="15.75" x14ac:dyDescent="0.25">
      <c r="A36" s="13" t="s">
        <v>33</v>
      </c>
      <c r="B36" s="13"/>
      <c r="C36" s="13"/>
      <c r="D36" s="13"/>
      <c r="E36" s="13"/>
      <c r="F36" s="13"/>
      <c r="G36" s="13"/>
      <c r="H36" s="13"/>
      <c r="I36" s="13"/>
      <c r="J36" s="16"/>
      <c r="K36" s="16"/>
      <c r="L36" s="1"/>
      <c r="M36" s="1"/>
    </row>
    <row r="37" spans="1:13" ht="15.75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6"/>
      <c r="K37" s="16"/>
      <c r="L37" s="1"/>
      <c r="M37" s="1"/>
    </row>
    <row r="38" spans="1:13" ht="15.75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"/>
      <c r="M38" s="1"/>
    </row>
    <row r="39" spans="1:13" ht="15.75" x14ac:dyDescent="0.25">
      <c r="A39" s="13"/>
      <c r="B39" s="13"/>
      <c r="C39" s="13"/>
      <c r="D39" s="13"/>
      <c r="E39" s="13"/>
      <c r="F39" s="13"/>
      <c r="G39" s="13"/>
      <c r="H39" s="13"/>
      <c r="I39" s="11"/>
      <c r="J39" s="11"/>
      <c r="K39" s="12">
        <v>46255</v>
      </c>
      <c r="L39" s="1"/>
      <c r="M39" s="1"/>
    </row>
    <row r="40" spans="1:13" x14ac:dyDescent="0.25">
      <c r="A40" s="11" t="s">
        <v>23</v>
      </c>
      <c r="B40" s="11"/>
      <c r="C40" s="11"/>
      <c r="D40" s="11"/>
      <c r="E40" s="11"/>
      <c r="F40" s="11"/>
      <c r="G40" s="11"/>
      <c r="H40" s="1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"/>
      <c r="C107" s="1"/>
      <c r="D107" s="1"/>
      <c r="E107" s="1"/>
      <c r="F107" s="1"/>
      <c r="G107" s="1"/>
      <c r="H107" s="1"/>
      <c r="L107" s="1"/>
      <c r="M107" s="1"/>
    </row>
    <row r="108" spans="1:13" x14ac:dyDescent="0.25">
      <c r="L108" s="1"/>
      <c r="M108" s="1"/>
    </row>
    <row r="109" spans="1:13" x14ac:dyDescent="0.25">
      <c r="L109" s="1"/>
      <c r="M109" s="1"/>
    </row>
    <row r="110" spans="1:13" x14ac:dyDescent="0.25">
      <c r="L110" s="1"/>
      <c r="M110" s="1"/>
    </row>
    <row r="111" spans="1:13" x14ac:dyDescent="0.25">
      <c r="L111" s="1"/>
      <c r="M111" s="1"/>
    </row>
    <row r="112" spans="1:13" x14ac:dyDescent="0.25">
      <c r="L112" s="1"/>
      <c r="M112" s="1"/>
    </row>
    <row r="113" spans="12:13" x14ac:dyDescent="0.25">
      <c r="L113" s="1"/>
      <c r="M113" s="1"/>
    </row>
    <row r="114" spans="12:13" x14ac:dyDescent="0.25">
      <c r="L114" s="1"/>
      <c r="M114" s="1"/>
    </row>
    <row r="115" spans="12:13" x14ac:dyDescent="0.25">
      <c r="L115" s="1"/>
      <c r="M115" s="1"/>
    </row>
    <row r="116" spans="12:13" x14ac:dyDescent="0.25">
      <c r="L116" s="1"/>
      <c r="M116" s="1"/>
    </row>
    <row r="117" spans="12:13" x14ac:dyDescent="0.25">
      <c r="L117" s="1"/>
      <c r="M117" s="1"/>
    </row>
    <row r="118" spans="12:13" x14ac:dyDescent="0.25">
      <c r="L118" s="1"/>
      <c r="M118" s="1"/>
    </row>
    <row r="119" spans="12:13" x14ac:dyDescent="0.25">
      <c r="L119" s="1"/>
      <c r="M119" s="1"/>
    </row>
    <row r="120" spans="12:13" x14ac:dyDescent="0.25">
      <c r="L120" s="1"/>
      <c r="M120" s="1"/>
    </row>
    <row r="121" spans="12:13" x14ac:dyDescent="0.25">
      <c r="L121" s="1"/>
      <c r="M121" s="1"/>
    </row>
    <row r="122" spans="12:13" x14ac:dyDescent="0.25">
      <c r="L122" s="1"/>
      <c r="M122" s="1"/>
    </row>
    <row r="123" spans="12:13" x14ac:dyDescent="0.25">
      <c r="L123" s="1"/>
      <c r="M123" s="1"/>
    </row>
    <row r="124" spans="12:13" x14ac:dyDescent="0.25">
      <c r="L124" s="1"/>
      <c r="M124" s="1"/>
    </row>
    <row r="125" spans="12:13" x14ac:dyDescent="0.25">
      <c r="L125" s="1"/>
      <c r="M125" s="1"/>
    </row>
    <row r="126" spans="12:13" x14ac:dyDescent="0.25">
      <c r="L126" s="1"/>
      <c r="M126" s="1"/>
    </row>
    <row r="127" spans="12:13" x14ac:dyDescent="0.25">
      <c r="L127" s="1"/>
      <c r="M127" s="1"/>
    </row>
    <row r="128" spans="12:13" x14ac:dyDescent="0.25">
      <c r="L128" s="1"/>
      <c r="M128" s="1"/>
    </row>
    <row r="129" spans="12:13" x14ac:dyDescent="0.25">
      <c r="L129" s="1"/>
      <c r="M129" s="1"/>
    </row>
    <row r="130" spans="12:13" x14ac:dyDescent="0.25">
      <c r="L130" s="1"/>
      <c r="M130" s="1"/>
    </row>
    <row r="131" spans="12:13" x14ac:dyDescent="0.25">
      <c r="L131" s="1"/>
      <c r="M131" s="1"/>
    </row>
  </sheetData>
  <mergeCells count="11">
    <mergeCell ref="A16:G16"/>
    <mergeCell ref="H16:K16"/>
    <mergeCell ref="H3:K3"/>
    <mergeCell ref="I1:K1"/>
    <mergeCell ref="B10:K10"/>
    <mergeCell ref="H6:J6"/>
    <mergeCell ref="A7:K7"/>
    <mergeCell ref="B8:K8"/>
    <mergeCell ref="I2:K2"/>
    <mergeCell ref="I4:K4"/>
    <mergeCell ref="I5:K5"/>
  </mergeCells>
  <pageMargins left="0.70866141732283472" right="0.70866141732283472" top="0.35433070866141736" bottom="0.19685039370078741" header="0.31496062992125984" footer="0.31496062992125984"/>
  <pageSetup paperSize="9" scale="52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Лист3</vt:lpstr>
      <vt:lpstr>Лист3!Область_печати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 Егор Максимович</dc:creator>
  <cp:lastModifiedBy>Бужак</cp:lastModifiedBy>
  <cp:lastPrinted>2024-05-30T11:20:41Z</cp:lastPrinted>
  <dcterms:created xsi:type="dcterms:W3CDTF">2014-03-03T05:25:34Z</dcterms:created>
  <dcterms:modified xsi:type="dcterms:W3CDTF">2026-08-21T05:33:22Z</dcterms:modified>
</cp:coreProperties>
</file>