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28800" windowHeight="12375"/>
  </bookViews>
  <sheets>
    <sheet name="Анализ рынка (базовый)" sheetId="3" r:id="rId1"/>
  </sheets>
  <definedNames>
    <definedName name="_xlnm.Print_Area" localSheetId="0">'Анализ рынка (базовый)'!$A$1:$M$19</definedName>
  </definedNames>
  <calcPr calcId="144525" fullPrecision="0"/>
</workbook>
</file>

<file path=xl/calcChain.xml><?xml version="1.0" encoding="utf-8"?>
<calcChain xmlns="http://schemas.openxmlformats.org/spreadsheetml/2006/main">
  <c r="I12" i="3" l="1"/>
  <c r="M12" i="3"/>
  <c r="F13" i="3" l="1"/>
  <c r="K11" i="3"/>
  <c r="J11" i="3"/>
  <c r="M11" i="3" s="1"/>
  <c r="L11" i="3" l="1"/>
  <c r="K10" i="3"/>
  <c r="J10" i="3"/>
  <c r="M10" i="3" s="1"/>
  <c r="L10" i="3" l="1"/>
</calcChain>
</file>

<file path=xl/sharedStrings.xml><?xml version="1.0" encoding="utf-8"?>
<sst xmlns="http://schemas.openxmlformats.org/spreadsheetml/2006/main" count="30" uniqueCount="27">
  <si>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</si>
  <si>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</si>
  <si>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</si>
  <si>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</si>
  <si>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</si>
  <si>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</si>
  <si>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 xml:space="preserve">(подпись/расшифровка подписи)                                                      </t>
  </si>
  <si>
    <t>ИТОГО:</t>
  </si>
  <si>
    <t>* - итоговый коэффициент вариации менее 33 %, совокупность цен принимается однородной</t>
  </si>
  <si>
    <t xml:space="preserve">Коэффициент вариации (%)*                                          </t>
  </si>
  <si>
    <t xml:space="preserve">Средняя арифм. величина цены ед. товара, руб.                                                                                                       </t>
  </si>
  <si>
    <t>ОКПД 2</t>
  </si>
  <si>
    <t>Наименование объекта закупки</t>
  </si>
  <si>
    <t>Приложение №1</t>
  </si>
  <si>
    <t>Обоснование начальной (максимальной) цены договора</t>
  </si>
  <si>
    <r>
      <rPr>
        <b/>
        <sz val="12"/>
        <color theme="1"/>
        <rFont val="Times New Roman"/>
        <family val="1"/>
        <charset val="204"/>
      </rPr>
      <t xml:space="preserve">Используемый метод определения НМЦК с обоснованием: </t>
    </r>
    <r>
      <rPr>
        <sz val="12"/>
        <color theme="1"/>
        <rFont val="Times New Roman"/>
        <family val="1"/>
        <charset val="204"/>
      </rPr>
      <t>при определении начальной (максимальной) цены договора был применен метод  сопоставимых рыночных цен (анализа рынка), который является приоритетным для определения и обоснования начальной (максимальной) цены договора.</t>
    </r>
  </si>
  <si>
    <t>Заместитель начальника ХО________________С.А. Правдов</t>
  </si>
  <si>
    <t xml:space="preserve"> на изготовление и поставку штемпельной продукции</t>
  </si>
  <si>
    <t>В соответствии с техническим заданием</t>
  </si>
  <si>
    <t>шт.</t>
  </si>
  <si>
    <t>Штамп прямоугольный 23х59мм.</t>
  </si>
  <si>
    <t>Цена , указанная в источнике №1, (руб.).
Реквизиты источника: коммерческое предложение от 25.10.2023  №115</t>
  </si>
  <si>
    <t>Цена , указанная в источнике №3, (руб.).
Реквизиты источника: коммерческое предложение от 25.10.2023 № 172</t>
  </si>
  <si>
    <t>Цена, указанная в источнике №2, (руб.).
Реквизиты источника: коммерческое предложение от 25.10.2023 №420</t>
  </si>
  <si>
    <t>96.09.19.139</t>
  </si>
  <si>
    <t>Гербовая печать ФНС России диаметр 40 мм.</t>
  </si>
  <si>
    <t>Таким образом, начальная (максимальная цена Договора составляет 38 000 (Тридцать djctvm тысяч)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</si>
</sst>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" vertical="top" wrapText="1" shrinkToFit="1"/>
    </xf>
    <xf numFmtId="4" fontId="1" fillId="2" borderId="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0" xfId="0" applyNumberFormat="1" applyFont="1" applyAlignment="1"/>
    <xf numFmtId="0" fontId="1" fillId="2" borderId="1" xfId="0" applyFont="1" applyFill="1" applyBorder="1" applyAlignment="1">
      <alignment horizontal="center" vertical="top" wrapText="1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1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distributed" wrapText="1"/>
    </xf>
    <xf numFmtId="0" fontId="5" fillId="0" borderId="0" xfId="0" applyFont="1" applyAlignment="1">
      <alignment horizontal="center" vertical="distributed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7" zoomScale="73" zoomScaleNormal="73" workbookViewId="0">
      <selection activeCell="F18" sqref="F18"/>
    </sheetView>
  </sheetViews>
  <sheetFormatPr defaultColWidth="9.140625" defaultRowHeight="15" x14ac:dyDescent="0.25"/>
  <cols>
    <col min="1" max="1" width="4.5703125" style="2" customWidth="1"/>
    <col min="2" max="2" width="50.28515625" style="2" customWidth="1"/>
    <col min="3" max="3" width="14.7109375" style="36" customWidth="1"/>
    <col min="4" max="4" width="24.140625" style="2" customWidth="1"/>
    <col min="5" max="5" width="14.5703125" style="2" customWidth="1"/>
    <col min="6" max="6" width="10.7109375" style="2" customWidth="1"/>
    <col min="7" max="7" width="25.42578125" style="2" customWidth="1"/>
    <col min="8" max="9" width="21.28515625" style="2" customWidth="1"/>
    <col min="10" max="10" width="20.28515625" style="2" customWidth="1"/>
    <col min="11" max="11" width="16" style="2" customWidth="1"/>
    <col min="12" max="12" width="14.28515625" style="2" customWidth="1"/>
    <col min="13" max="13" width="15.5703125" style="2" customWidth="1"/>
    <col min="14" max="16384" width="9.140625" style="2"/>
  </cols>
  <sheetData>
    <row r="1" spans="1:13" ht="16.5" x14ac:dyDescent="0.25">
      <c r="A1" s="3"/>
      <c r="B1" s="3"/>
      <c r="C1" s="30"/>
      <c r="D1" s="3"/>
      <c r="E1" s="3"/>
      <c r="F1" s="3"/>
      <c r="G1" s="3"/>
      <c r="H1" s="14"/>
      <c r="I1" s="16"/>
      <c r="J1" s="14"/>
      <c r="K1" s="49" t="s">
        <v>13</v>
      </c>
      <c r="L1" s="49"/>
      <c r="M1" s="49"/>
    </row>
    <row r="2" spans="1:13" ht="15.75" x14ac:dyDescent="0.25">
      <c r="A2" s="9"/>
      <c r="B2" s="9"/>
      <c r="C2" s="31"/>
      <c r="D2" s="9"/>
      <c r="E2" s="9"/>
      <c r="F2" s="9"/>
      <c r="G2" s="9"/>
      <c r="H2" s="50"/>
      <c r="I2" s="50"/>
      <c r="J2" s="50"/>
      <c r="K2" s="50"/>
      <c r="L2" s="50"/>
      <c r="M2" s="50"/>
    </row>
    <row r="3" spans="1:13" ht="15.75" x14ac:dyDescent="0.25">
      <c r="A3" s="9"/>
      <c r="B3" s="9"/>
      <c r="C3" s="31"/>
      <c r="D3" s="9"/>
      <c r="E3" s="9"/>
      <c r="F3" s="9"/>
      <c r="G3" s="9"/>
      <c r="H3" s="51"/>
      <c r="I3" s="51"/>
      <c r="J3" s="51"/>
      <c r="K3" s="51"/>
      <c r="L3" s="51"/>
      <c r="M3" s="51"/>
    </row>
    <row r="4" spans="1:13" ht="23.25" customHeight="1" x14ac:dyDescent="0.25">
      <c r="A4" s="52" t="s">
        <v>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19.5" customHeight="1" x14ac:dyDescent="0.25">
      <c r="A5" s="53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3.25" customHeight="1" x14ac:dyDescent="0.25">
      <c r="A6" s="10"/>
      <c r="B6" s="10"/>
      <c r="C6" s="32"/>
      <c r="D6" s="10"/>
      <c r="E6" s="10"/>
      <c r="F6" s="10"/>
      <c r="G6" s="10"/>
      <c r="H6" s="10"/>
      <c r="I6" s="17"/>
      <c r="J6" s="10"/>
      <c r="K6" s="10"/>
      <c r="L6" s="10"/>
      <c r="M6" s="10"/>
    </row>
    <row r="7" spans="1:13" ht="51.75" customHeight="1" x14ac:dyDescent="0.25">
      <c r="A7" s="47" t="s">
        <v>15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5.75" x14ac:dyDescent="0.25">
      <c r="A8" s="11"/>
      <c r="B8" s="1"/>
      <c r="C8" s="33"/>
      <c r="D8" s="12"/>
      <c r="E8" s="12"/>
      <c r="F8" s="12"/>
      <c r="G8" s="11"/>
      <c r="H8" s="11"/>
      <c r="I8" s="11"/>
      <c r="J8" s="13"/>
      <c r="K8" s="13"/>
      <c r="L8" s="13"/>
      <c r="M8" s="13"/>
    </row>
    <row r="9" spans="1:13" ht="132.75" customHeight="1" x14ac:dyDescent="0.25">
      <c r="A9" s="20" t="s">
        <v>0</v>
      </c>
      <c r="B9" s="20" t="s">
        <v>12</v>
      </c>
      <c r="C9" s="20" t="s">
        <v>11</v>
      </c>
      <c r="D9" s="20" t="s">
        <v>3</v>
      </c>
      <c r="E9" s="20" t="s">
        <v>1</v>
      </c>
      <c r="F9" s="20" t="s">
        <v>2</v>
      </c>
      <c r="G9" s="29" t="s">
        <v>21</v>
      </c>
      <c r="H9" s="29" t="s">
        <v>23</v>
      </c>
      <c r="I9" s="29" t="s">
        <v>22</v>
      </c>
      <c r="J9" s="19" t="s">
        <v>10</v>
      </c>
      <c r="K9" s="18" t="s">
        <v>4</v>
      </c>
      <c r="L9" s="18" t="s">
        <v>9</v>
      </c>
      <c r="M9" s="18" t="s">
        <v>5</v>
      </c>
    </row>
    <row r="10" spans="1:13" ht="32.25" customHeight="1" x14ac:dyDescent="0.25">
      <c r="A10" s="15">
        <v>1</v>
      </c>
      <c r="B10" s="41" t="s">
        <v>25</v>
      </c>
      <c r="C10" s="34" t="s">
        <v>24</v>
      </c>
      <c r="D10" s="8" t="s">
        <v>18</v>
      </c>
      <c r="E10" s="22" t="s">
        <v>19</v>
      </c>
      <c r="F10" s="23">
        <v>14</v>
      </c>
      <c r="G10" s="21">
        <v>1900</v>
      </c>
      <c r="H10" s="4">
        <v>2000</v>
      </c>
      <c r="I10" s="4">
        <v>2200</v>
      </c>
      <c r="J10" s="7">
        <f t="shared" ref="J10:J11" si="0">ROUNDDOWN(AVERAGE(G10:I10),2)</f>
        <v>2033.33</v>
      </c>
      <c r="K10" s="5">
        <f t="shared" ref="K10:K11" si="1">_xlfn.STDEV.S(G10:I10)</f>
        <v>152.75</v>
      </c>
      <c r="L10" s="6">
        <f t="shared" ref="L10:L11" si="2">K10/J10</f>
        <v>7.51E-2</v>
      </c>
      <c r="M10" s="7">
        <f t="shared" ref="M10:M11" si="3">F10*J10</f>
        <v>28466.62</v>
      </c>
    </row>
    <row r="11" spans="1:13" ht="32.25" customHeight="1" x14ac:dyDescent="0.25">
      <c r="A11" s="15">
        <v>4</v>
      </c>
      <c r="B11" s="41" t="s">
        <v>20</v>
      </c>
      <c r="C11" s="34" t="s">
        <v>24</v>
      </c>
      <c r="D11" s="8" t="s">
        <v>18</v>
      </c>
      <c r="E11" s="22" t="s">
        <v>19</v>
      </c>
      <c r="F11" s="23">
        <v>12</v>
      </c>
      <c r="G11" s="21">
        <v>950</v>
      </c>
      <c r="H11" s="4">
        <v>1000</v>
      </c>
      <c r="I11" s="4">
        <v>1200</v>
      </c>
      <c r="J11" s="7">
        <f t="shared" si="0"/>
        <v>1050</v>
      </c>
      <c r="K11" s="5">
        <f t="shared" si="1"/>
        <v>132.29</v>
      </c>
      <c r="L11" s="6">
        <f t="shared" si="2"/>
        <v>0.126</v>
      </c>
      <c r="M11" s="7">
        <f t="shared" si="3"/>
        <v>12600</v>
      </c>
    </row>
    <row r="12" spans="1:13" ht="32.25" customHeight="1" x14ac:dyDescent="0.25">
      <c r="A12" s="15"/>
      <c r="B12" s="42"/>
      <c r="C12" s="43"/>
      <c r="D12" s="44"/>
      <c r="E12" s="45"/>
      <c r="F12" s="23"/>
      <c r="G12" s="4">
        <v>38000</v>
      </c>
      <c r="H12" s="4">
        <v>40000</v>
      </c>
      <c r="I12" s="4">
        <f>I11*F11+I10*F10</f>
        <v>45200</v>
      </c>
      <c r="J12" s="7"/>
      <c r="K12" s="5"/>
      <c r="L12" s="6"/>
      <c r="M12" s="7">
        <f>M10+M11</f>
        <v>41066.620000000003</v>
      </c>
    </row>
    <row r="13" spans="1:13" ht="22.5" customHeight="1" x14ac:dyDescent="0.25">
      <c r="A13" s="39">
        <v>8</v>
      </c>
      <c r="B13" s="11"/>
      <c r="C13" s="35"/>
      <c r="D13" s="11"/>
      <c r="E13" s="11"/>
      <c r="F13" s="23">
        <f>SUM(F10:F11)</f>
        <v>26</v>
      </c>
      <c r="G13" s="25" t="s">
        <v>7</v>
      </c>
      <c r="H13" s="25"/>
      <c r="I13" s="25"/>
      <c r="J13" s="24"/>
      <c r="K13" s="26"/>
      <c r="L13" s="37"/>
      <c r="M13" s="27"/>
    </row>
    <row r="14" spans="1:13" ht="30.75" customHeight="1" x14ac:dyDescent="0.25">
      <c r="A14" s="46" t="s">
        <v>26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ht="15.75" x14ac:dyDescent="0.25">
      <c r="A15" s="11"/>
      <c r="B15" s="11"/>
      <c r="C15" s="35"/>
      <c r="D15" s="11"/>
      <c r="E15" s="11"/>
      <c r="F15" s="11"/>
      <c r="G15" s="11"/>
      <c r="I15" s="11"/>
      <c r="J15" s="11"/>
      <c r="K15" s="11"/>
      <c r="L15" s="40"/>
      <c r="M15" s="28"/>
    </row>
    <row r="16" spans="1:13" ht="15.75" x14ac:dyDescent="0.25">
      <c r="A16" s="11" t="s">
        <v>8</v>
      </c>
      <c r="B16" s="11"/>
      <c r="C16" s="35"/>
      <c r="D16" s="11"/>
      <c r="E16" s="11"/>
      <c r="F16" s="11"/>
      <c r="G16" s="11"/>
      <c r="I16" s="11"/>
      <c r="J16" s="11"/>
      <c r="K16" s="11"/>
      <c r="L16" s="11"/>
      <c r="M16" s="11"/>
    </row>
    <row r="17" spans="1:13" ht="15.75" x14ac:dyDescent="0.25">
      <c r="A17" s="11"/>
      <c r="B17" s="11"/>
      <c r="C17" s="35"/>
      <c r="D17" s="11"/>
      <c r="E17" s="11"/>
      <c r="F17" s="11"/>
      <c r="G17" s="11"/>
      <c r="I17" s="11"/>
      <c r="J17" s="11"/>
      <c r="K17" s="11"/>
      <c r="L17" s="11"/>
      <c r="M17" s="11"/>
    </row>
    <row r="18" spans="1:13" ht="15.75" x14ac:dyDescent="0.25">
      <c r="A18" s="11" t="s">
        <v>16</v>
      </c>
      <c r="B18" s="11"/>
      <c r="C18" s="35"/>
      <c r="D18" s="11"/>
      <c r="E18" s="11"/>
      <c r="F18" s="11"/>
      <c r="G18" s="11"/>
      <c r="I18" s="11"/>
      <c r="J18" s="11"/>
      <c r="K18" s="11"/>
      <c r="L18" s="11"/>
      <c r="M18" s="11"/>
    </row>
    <row r="19" spans="1:13" ht="15.75" x14ac:dyDescent="0.25">
      <c r="A19" s="11" t="s">
        <v>6</v>
      </c>
      <c r="B19" s="11"/>
      <c r="C19" s="35"/>
      <c r="D19" s="11"/>
      <c r="E19" s="11"/>
      <c r="F19" s="11"/>
      <c r="G19" s="11"/>
      <c r="I19" s="11"/>
      <c r="J19" s="11"/>
      <c r="K19" s="11"/>
      <c r="L19" s="11"/>
      <c r="M19" s="11"/>
    </row>
    <row r="20" spans="1:13" ht="15.75" x14ac:dyDescent="0.25">
      <c r="A20" s="11"/>
      <c r="B20" s="11"/>
      <c r="C20" s="35"/>
      <c r="D20" s="11"/>
      <c r="E20" s="11"/>
      <c r="F20" s="11"/>
      <c r="G20" s="11"/>
      <c r="I20" s="11"/>
      <c r="J20" s="11"/>
      <c r="K20" s="11"/>
      <c r="L20" s="11"/>
    </row>
    <row r="21" spans="1:13" ht="15.75" x14ac:dyDescent="0.25">
      <c r="A21" s="11"/>
      <c r="B21" s="11"/>
      <c r="C21" s="35"/>
      <c r="D21" s="11"/>
      <c r="E21" s="38"/>
      <c r="F21" s="11"/>
      <c r="G21" s="11"/>
      <c r="I21" s="11"/>
      <c r="J21" s="11"/>
      <c r="K21" s="11"/>
      <c r="L21" s="11"/>
      <c r="M21" s="11"/>
    </row>
    <row r="22" spans="1:13" ht="15.75" x14ac:dyDescent="0.25">
      <c r="L22" s="11"/>
    </row>
  </sheetData>
  <mergeCells count="7">
    <mergeCell ref="A14:M14"/>
    <mergeCell ref="A7:M7"/>
    <mergeCell ref="K1:M1"/>
    <mergeCell ref="H2:M2"/>
    <mergeCell ref="H3:M3"/>
    <mergeCell ref="A4:M4"/>
    <mergeCell ref="A5:M5"/>
  </mergeCells>
  <pageMargins left="0.70866141732283472" right="0.70866141732283472" top="0.55118110236220474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2026-05-29T09:06:23Z</dcterms:modified>
</cp:coreProperties>
</file>