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.П\Заявки\Заявка кадаст. работы д. Гари\"/>
    </mc:Choice>
  </mc:AlternateContent>
  <xr:revisionPtr revIDLastSave="0" documentId="8_{9D14F876-7CC4-41CE-8EEE-075D2EF4B88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ование НМЦК" sheetId="5" r:id="rId1"/>
  </sheets>
  <definedNames>
    <definedName name="_xlnm.Print_Area" localSheetId="0">'Обоснование НМЦК'!$A$1:$K$19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F14" i="5" l="1"/>
  <c r="G14" i="5"/>
  <c r="I13" i="5" l="1"/>
  <c r="E14" i="5"/>
  <c r="H13" i="5"/>
  <c r="K13" i="5" s="1"/>
  <c r="K14" i="5" s="1"/>
  <c r="H14" i="5" l="1"/>
  <c r="J13" i="5"/>
</calcChain>
</file>

<file path=xl/sharedStrings.xml><?xml version="1.0" encoding="utf-8"?>
<sst xmlns="http://schemas.openxmlformats.org/spreadsheetml/2006/main" count="31" uniqueCount="30">
  <si>
    <t>№</t>
  </si>
  <si>
    <t>Предложения</t>
  </si>
  <si>
    <t>Номер и дата входящего письма</t>
  </si>
  <si>
    <t>Цена предложения</t>
  </si>
  <si>
    <t>Коммерческое предложение № 1</t>
  </si>
  <si>
    <t>Коммерческое предложение № 2</t>
  </si>
  <si>
    <t>Коммерческое предложение № 3</t>
  </si>
  <si>
    <t>Единица измерения</t>
  </si>
  <si>
    <t>Количество</t>
  </si>
  <si>
    <t>Коммерческие предложения с учетом НДС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</si>
  <si>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</si>
  <si>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</t>
  </si>
  <si>
    <t xml:space="preserve">Коммерческое предложение № 1
</t>
  </si>
  <si>
    <t xml:space="preserve">Коммерческое предложение № 2
</t>
  </si>
  <si>
    <t xml:space="preserve">Коммерческое предложение № 3
</t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</si>
  <si>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</si>
  <si>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family val="1"/>
        <charset val="204"/>
      </rPr>
      <t xml:space="preserve">Среднее квадратичное отклонение                 </t>
    </r>
    <r>
      <rPr>
        <b/>
        <sz val="10"/>
        <color indexed="8"/>
        <rFont val="Symbol"/>
        <family val="1"/>
        <charset val="2"/>
      </rPr>
      <t xml:space="preserve"> s</t>
    </r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</si>
  <si>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</si>
  <si>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</si>
  <si>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усл.ед</t>
  </si>
  <si>
    <t>Итоговая сумма по коммерческим предложениям</t>
  </si>
  <si>
    <t>ИТОГО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</si>
  <si>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</si>
  <si>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t>Наименование предмета закупки</t>
  </si>
  <si>
    <t>Исх №57-7 от 26.06.2026</t>
  </si>
  <si>
    <t>Исх№98/06-Д от 26.06.2026</t>
  </si>
  <si>
    <t>Расчет составил: Начальник управления ПСиВМ                                                              А.Н. Ганина</t>
  </si>
  <si>
    <t xml:space="preserve">Расчет начальной (максимальной) цены договора на оказание услуг по выполнению кадастровых работ по объекту: «Берегоукрепление Камского водохранилища в д. Гари Добрянского района Пермского края» </t>
  </si>
  <si>
    <t xml:space="preserve"> Выполнение кадрастовых работ по объекту: «Берегоукрепление Камского водохранилища в д. Гари Добрянского района Пермского края» </t>
  </si>
  <si>
    <t>Исх.№245/2026 от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</si>
</sst>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8" x14ac:knownFonts="1">
    <font>
      <sz val="11"/>
      <color indexed="8"/>
      <name val="Calibri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Symbol"/>
      <family val="1"/>
      <charset val="2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164" fontId="11" fillId="0" borderId="2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11</xdr:row>
      <xdr:rowOff>971550</xdr:rowOff>
    </xdr:from>
    <xdr:to>
      <xdr:col>9</xdr:col>
      <xdr:colOff>1219200</xdr:colOff>
      <xdr:row>11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737465" y="4402455"/>
          <a:ext cx="1143000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8</xdr:col>
      <xdr:colOff>9525</xdr:colOff>
      <xdr:row>11</xdr:row>
      <xdr:rowOff>809625</xdr:rowOff>
    </xdr:from>
    <xdr:to>
      <xdr:col>8</xdr:col>
      <xdr:colOff>1257300</xdr:colOff>
      <xdr:row>11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418570" y="4402455"/>
          <a:ext cx="124269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10</xdr:col>
      <xdr:colOff>299358</xdr:colOff>
      <xdr:row>11</xdr:row>
      <xdr:rowOff>1586593</xdr:rowOff>
    </xdr:from>
    <xdr:to>
      <xdr:col>10</xdr:col>
      <xdr:colOff>1509033</xdr:colOff>
      <xdr:row>11</xdr:row>
      <xdr:rowOff>1996168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4362430" y="4402455"/>
          <a:ext cx="1209675" cy="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view="pageBreakPreview" zoomScale="90" zoomScaleNormal="90" zoomScaleSheetLayoutView="90" workbookViewId="0">
      <selection activeCell="L25" sqref="L25"/>
    </sheetView>
  </sheetViews>
  <sheetFormatPr defaultColWidth="9.140625" defaultRowHeight="12.75" x14ac:dyDescent="0.2"/>
  <cols>
    <col min="1" max="1" width="3.42578125" style="1" customWidth="1"/>
    <col min="2" max="2" width="46.42578125" style="1" customWidth="1"/>
    <col min="3" max="3" width="23.7109375" style="1" customWidth="1"/>
    <col min="4" max="4" width="6.5703125" style="2" customWidth="1"/>
    <col min="5" max="5" width="17.28515625" style="3" customWidth="1"/>
    <col min="6" max="7" width="17.5703125" style="3" customWidth="1"/>
    <col min="8" max="8" width="19.7109375" style="3" customWidth="1"/>
    <col min="9" max="9" width="16.7109375" style="3" customWidth="1"/>
    <col min="10" max="10" width="18.7109375" style="3" customWidth="1"/>
    <col min="11" max="11" width="21.7109375" style="1" customWidth="1"/>
    <col min="12" max="12" width="7.140625" style="1" customWidth="1"/>
    <col min="13" max="13" width="18.85546875" style="1" customWidth="1"/>
    <col min="14" max="18" width="9.140625" style="1" customWidth="1"/>
    <col min="19" max="19" width="12" style="1" customWidth="1"/>
    <col min="20" max="16384" width="9.140625" style="1"/>
  </cols>
  <sheetData>
    <row r="1" spans="1:13" x14ac:dyDescent="0.2">
      <c r="J1" s="43"/>
      <c r="K1" s="44"/>
    </row>
    <row r="2" spans="1:13" ht="45" customHeight="1" x14ac:dyDescent="0.3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6"/>
    </row>
    <row r="3" spans="1:13" ht="12" customHeight="1" x14ac:dyDescent="0.2"/>
    <row r="4" spans="1:13" ht="56.25" customHeight="1" x14ac:dyDescent="0.2">
      <c r="A4" s="36" t="s">
        <v>22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3" ht="0.95" hidden="1" customHeight="1" x14ac:dyDescent="0.2">
      <c r="B5" s="37"/>
      <c r="C5" s="37"/>
      <c r="D5" s="37"/>
      <c r="E5" s="37"/>
      <c r="F5" s="37"/>
      <c r="G5" s="37"/>
      <c r="H5" s="37"/>
      <c r="I5" s="37"/>
      <c r="J5" s="37"/>
    </row>
    <row r="6" spans="1:13" ht="14.25" customHeight="1" x14ac:dyDescent="0.2">
      <c r="B6" s="4" t="s">
        <v>0</v>
      </c>
      <c r="C6" s="38" t="s">
        <v>1</v>
      </c>
      <c r="D6" s="38"/>
      <c r="E6" s="39" t="s">
        <v>2</v>
      </c>
      <c r="F6" s="40"/>
      <c r="G6" s="40"/>
      <c r="H6" s="40"/>
      <c r="I6" s="41"/>
      <c r="J6" s="39" t="s">
        <v>3</v>
      </c>
      <c r="K6" s="41"/>
    </row>
    <row r="7" spans="1:13" ht="15" customHeight="1" x14ac:dyDescent="0.2">
      <c r="B7" s="5">
        <v>1</v>
      </c>
      <c r="C7" s="29" t="s">
        <v>4</v>
      </c>
      <c r="D7" s="29"/>
      <c r="E7" s="53" t="s">
        <v>29</v>
      </c>
      <c r="F7" s="54"/>
      <c r="G7" s="54"/>
      <c r="H7" s="54"/>
      <c r="I7" s="55"/>
      <c r="J7" s="33">
        <v>450000</v>
      </c>
      <c r="K7" s="34"/>
    </row>
    <row r="8" spans="1:13" ht="15" customHeight="1" x14ac:dyDescent="0.2">
      <c r="B8" s="5">
        <v>2</v>
      </c>
      <c r="C8" s="29" t="s">
        <v>5</v>
      </c>
      <c r="D8" s="29"/>
      <c r="E8" s="30" t="s">
        <v>24</v>
      </c>
      <c r="F8" s="31"/>
      <c r="G8" s="31"/>
      <c r="H8" s="31"/>
      <c r="I8" s="32"/>
      <c r="J8" s="33">
        <v>400000</v>
      </c>
      <c r="K8" s="34"/>
    </row>
    <row r="9" spans="1:13" ht="15" customHeight="1" x14ac:dyDescent="0.2">
      <c r="B9" s="5">
        <v>3</v>
      </c>
      <c r="C9" s="29" t="s">
        <v>6</v>
      </c>
      <c r="D9" s="29"/>
      <c r="E9" s="30" t="s">
        <v>25</v>
      </c>
      <c r="F9" s="31"/>
      <c r="G9" s="31"/>
      <c r="H9" s="31"/>
      <c r="I9" s="32"/>
      <c r="J9" s="33">
        <v>425000</v>
      </c>
      <c r="K9" s="34"/>
    </row>
    <row r="10" spans="1:13" ht="15" customHeight="1" x14ac:dyDescent="0.2"/>
    <row r="11" spans="1:13" ht="74.25" customHeight="1" x14ac:dyDescent="0.2">
      <c r="A11" s="26" t="s">
        <v>0</v>
      </c>
      <c r="B11" s="48" t="s">
        <v>23</v>
      </c>
      <c r="C11" s="49" t="s">
        <v>7</v>
      </c>
      <c r="D11" s="49" t="s">
        <v>8</v>
      </c>
      <c r="E11" s="50" t="s">
        <v>9</v>
      </c>
      <c r="F11" s="51"/>
      <c r="G11" s="52"/>
      <c r="H11" s="50" t="s">
        <v>10</v>
      </c>
      <c r="I11" s="51"/>
      <c r="J11" s="52"/>
      <c r="K11" s="17" t="s">
        <v>11</v>
      </c>
      <c r="L11" s="45"/>
      <c r="M11" s="45"/>
    </row>
    <row r="12" spans="1:13" ht="52.5" customHeight="1" x14ac:dyDescent="0.2">
      <c r="A12" s="27"/>
      <c r="B12" s="48"/>
      <c r="C12" s="49"/>
      <c r="D12" s="49"/>
      <c r="E12" s="7" t="s">
        <v>12</v>
      </c>
      <c r="F12" s="7" t="s">
        <v>13</v>
      </c>
      <c r="G12" s="7" t="s">
        <v>14</v>
      </c>
      <c r="H12" s="6" t="s">
        <v>15</v>
      </c>
      <c r="I12" s="18" t="s">
        <v>16</v>
      </c>
      <c r="J12" s="18" t="s">
        <v>17</v>
      </c>
      <c r="K12" s="18" t="s">
        <v>18</v>
      </c>
      <c r="L12" s="19"/>
      <c r="M12" s="19"/>
    </row>
    <row r="13" spans="1:13" ht="93.75" customHeight="1" x14ac:dyDescent="0.2">
      <c r="A13" s="28"/>
      <c r="B13" s="25" t="s">
        <v>28</v>
      </c>
      <c r="C13" s="8" t="s">
        <v>19</v>
      </c>
      <c r="D13" s="8">
        <v>1</v>
      </c>
      <c r="E13" s="21">
        <f>J7</f>
        <v>450000</v>
      </c>
      <c r="F13" s="21">
        <f>J8</f>
        <v>400000</v>
      </c>
      <c r="G13" s="21">
        <f>J9</f>
        <v>425000</v>
      </c>
      <c r="H13" s="22">
        <f>ROUND((SUM(E13:G13)/3),2)</f>
        <v>425000</v>
      </c>
      <c r="I13" s="9">
        <f>STDEV(E13:G13)</f>
        <v>25000</v>
      </c>
      <c r="J13" s="9">
        <f>I13/H13*100</f>
        <v>5.8823529411764701</v>
      </c>
      <c r="K13" s="22">
        <f>ROUND((D13*H13),2)</f>
        <v>425000</v>
      </c>
    </row>
    <row r="14" spans="1:13" ht="28.5" x14ac:dyDescent="0.2">
      <c r="A14" s="10">
        <v>1</v>
      </c>
      <c r="B14" s="11" t="s">
        <v>20</v>
      </c>
      <c r="C14" s="12"/>
      <c r="D14" s="13"/>
      <c r="E14" s="23">
        <f>SUMPRODUCT($D$13:$D$13,E13:E13)</f>
        <v>450000</v>
      </c>
      <c r="F14" s="23">
        <f>SUMPRODUCT($D$13:$D$13,F13:F13)</f>
        <v>400000</v>
      </c>
      <c r="G14" s="23">
        <f>SUMPRODUCT($D$13:$D$13,G13:G13)</f>
        <v>425000</v>
      </c>
      <c r="H14" s="24">
        <f>ROUND((SUM(E14:G14)/3),2)</f>
        <v>425000</v>
      </c>
      <c r="I14" s="46" t="s">
        <v>21</v>
      </c>
      <c r="J14" s="47"/>
      <c r="K14" s="24">
        <f>SUM(K13:K13)</f>
        <v>425000</v>
      </c>
    </row>
    <row r="16" spans="1:13" ht="18.95" customHeight="1" x14ac:dyDescent="0.2">
      <c r="B16" s="42" t="s">
        <v>26</v>
      </c>
      <c r="C16" s="42"/>
      <c r="D16" s="42"/>
      <c r="E16" s="42"/>
      <c r="F16" s="42"/>
      <c r="G16" s="14"/>
      <c r="H16" s="14"/>
      <c r="J16" s="15"/>
      <c r="K16" s="20"/>
    </row>
    <row r="17" spans="1:11" ht="24.2" customHeight="1" x14ac:dyDescent="0.2">
      <c r="A17" s="15"/>
      <c r="B17" s="42"/>
      <c r="C17" s="42"/>
      <c r="D17" s="42"/>
      <c r="E17" s="42"/>
      <c r="F17" s="42"/>
      <c r="G17" s="14"/>
      <c r="H17" s="14"/>
      <c r="J17" s="15"/>
      <c r="K17" s="15"/>
    </row>
    <row r="18" spans="1:11" ht="6.6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">
      <c r="A20" s="15"/>
    </row>
  </sheetData>
  <sheetProtection selectLockedCells="1" selectUnlockedCells="1"/>
  <mergeCells count="25">
    <mergeCell ref="B16:F17"/>
    <mergeCell ref="J1:K1"/>
    <mergeCell ref="L11:M11"/>
    <mergeCell ref="I14:J14"/>
    <mergeCell ref="B11:B12"/>
    <mergeCell ref="C11:C12"/>
    <mergeCell ref="D11:D12"/>
    <mergeCell ref="C9:D9"/>
    <mergeCell ref="E9:I9"/>
    <mergeCell ref="J9:K9"/>
    <mergeCell ref="E11:G11"/>
    <mergeCell ref="H11:J11"/>
    <mergeCell ref="C7:D7"/>
    <mergeCell ref="E7:I7"/>
    <mergeCell ref="J7:K7"/>
    <mergeCell ref="A11:A13"/>
    <mergeCell ref="C8:D8"/>
    <mergeCell ref="E8:I8"/>
    <mergeCell ref="J8:K8"/>
    <mergeCell ref="A2:K2"/>
    <mergeCell ref="A4:K4"/>
    <mergeCell ref="B5:J5"/>
    <mergeCell ref="C6:D6"/>
    <mergeCell ref="E6:I6"/>
    <mergeCell ref="J6:K6"/>
  </mergeCells>
  <pageMargins left="0.23622047244094499" right="0.23622047244094499" top="0.74803149606299202" bottom="0.74803149606299202" header="0.31496062992126" footer="0.31496062992126"/>
  <pageSetup paperSize="9" scale="68" firstPageNumber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Пользователь</cp:lastModifiedBy>
  <cp:lastPrinted>2025-03-26T11:43:24Z</cp:lastPrinted>
  <dcterms:created xsi:type="dcterms:W3CDTF">2018-01-31T12:56:00Z</dcterms:created>
  <dcterms:modified xsi:type="dcterms:W3CDTF">2026-07-02T06:48:41Z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858240185F8F40B88102D204B190F955</vt:lpwstr>
  </property>
  <property fmtid="{D5CDD505-2E9C-101B-9397-08002B2CF9AE}" pid="3" name="KSOProductBuildVer">
    <vt:lpwstr>1049-11.2.0.11417</vt:lpwstr>
  </property>
</Properties>
</file>