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10" windowWidth="19440" windowHeight="12225" activeTab="1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  <fileRecoveryPr repairLoad="1"/>
</workbook>
</file>

<file path=xl/calcChain.xml><?xml version="1.0" encoding="utf-8"?>
<calcChain xmlns="http://schemas.openxmlformats.org/spreadsheetml/2006/main">
  <c r="K23" i="2" l="1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D9" i="2"/>
  <c r="W26" i="1"/>
  <c r="U26" i="1"/>
  <c r="S26" i="1"/>
  <c r="Q26" i="1"/>
  <c r="W24" i="1"/>
  <c r="U24" i="1"/>
  <c r="S24" i="1"/>
  <c r="Q24" i="1"/>
  <c r="N24" i="1"/>
  <c r="M24" i="1"/>
  <c r="W23" i="1"/>
  <c r="U23" i="1"/>
  <c r="S23" i="1"/>
  <c r="Q23" i="1"/>
  <c r="N23" i="1"/>
  <c r="M23" i="1"/>
  <c r="W22" i="1"/>
  <c r="N22" i="1"/>
  <c r="W21" i="1"/>
  <c r="U21" i="1"/>
  <c r="S21" i="1"/>
  <c r="Q21" i="1"/>
  <c r="N21" i="1"/>
  <c r="M21" i="1"/>
  <c r="W20" i="1"/>
  <c r="U20" i="1"/>
  <c r="S20" i="1"/>
  <c r="Q20" i="1"/>
  <c r="N20" i="1"/>
  <c r="M20" i="1"/>
  <c r="W19" i="1"/>
  <c r="U19" i="1"/>
  <c r="S19" i="1"/>
  <c r="Q19" i="1"/>
  <c r="N19" i="1"/>
  <c r="M19" i="1"/>
  <c r="W18" i="1"/>
  <c r="N18" i="1"/>
  <c r="W17" i="1"/>
  <c r="U17" i="1"/>
  <c r="S17" i="1"/>
  <c r="Q17" i="1"/>
  <c r="N17" i="1"/>
  <c r="M17" i="1"/>
  <c r="W16" i="1"/>
  <c r="U16" i="1"/>
  <c r="S16" i="1"/>
  <c r="Q16" i="1"/>
  <c r="N16" i="1"/>
  <c r="M16" i="1"/>
  <c r="W15" i="1"/>
  <c r="N15" i="1"/>
  <c r="W14" i="1"/>
  <c r="U14" i="1"/>
  <c r="S14" i="1"/>
  <c r="Q14" i="1"/>
  <c r="N14" i="1"/>
  <c r="M14" i="1"/>
  <c r="W13" i="1"/>
  <c r="U13" i="1"/>
  <c r="S13" i="1"/>
  <c r="Q13" i="1"/>
  <c r="N13" i="1"/>
  <c r="M13" i="1"/>
  <c r="W12" i="1"/>
  <c r="U12" i="1"/>
  <c r="S12" i="1"/>
  <c r="Q12" i="1"/>
  <c r="N12" i="1"/>
  <c r="M12" i="1"/>
  <c r="W11" i="1"/>
  <c r="U11" i="1"/>
  <c r="S11" i="1"/>
  <c r="Q11" i="1"/>
  <c r="N11" i="1"/>
  <c r="M11" i="1"/>
  <c r="W10" i="1"/>
  <c r="U10" i="1"/>
  <c r="S10" i="1"/>
  <c r="Q10" i="1"/>
  <c r="N10" i="1"/>
  <c r="M10" i="1"/>
  <c r="W9" i="1"/>
  <c r="U9" i="1"/>
  <c r="S9" i="1"/>
  <c r="Q9" i="1"/>
  <c r="N9" i="1"/>
  <c r="M9" i="1"/>
  <c r="W8" i="1"/>
  <c r="U8" i="1"/>
  <c r="S8" i="1"/>
  <c r="Q8" i="1"/>
  <c r="N8" i="1"/>
  <c r="M8" i="1"/>
  <c r="W7" i="1"/>
  <c r="U7" i="1"/>
  <c r="S7" i="1"/>
  <c r="Q7" i="1"/>
  <c r="N7" i="1"/>
  <c r="M7" i="1"/>
  <c r="W6" i="1"/>
  <c r="U6" i="1"/>
  <c r="S6" i="1"/>
  <c r="Q6" i="1"/>
  <c r="N6" i="1"/>
  <c r="M6" i="1"/>
  <c r="W5" i="1"/>
  <c r="U5" i="1"/>
  <c r="S5" i="1"/>
  <c r="Q5" i="1"/>
  <c r="N5" i="1"/>
  <c r="M5" i="1"/>
</calcChain>
</file>

<file path=xl/sharedStrings.xml><?xml version="1.0" encoding="utf-8"?>
<sst xmlns="http://schemas.openxmlformats.org/spreadsheetml/2006/main" count="64" uniqueCount="51">
  <si>
    <t>Хромов</t>
  </si>
  <si>
    <t>Бухгалтерия</t>
  </si>
  <si>
    <t>ПЭО</t>
  </si>
  <si>
    <t>Юридический отдел</t>
  </si>
  <si>
    <t>Отдел кадров</t>
  </si>
  <si>
    <t>АХО</t>
  </si>
  <si>
    <t>Болдина</t>
  </si>
  <si>
    <t>Кильмашкин</t>
  </si>
  <si>
    <t>Стол СА-2/л</t>
  </si>
  <si>
    <t>Стол СА-2/пр</t>
  </si>
  <si>
    <t>Стол СП-4</t>
  </si>
  <si>
    <t>Тумба ТП-4</t>
  </si>
  <si>
    <t>Тумба ТМ-1</t>
  </si>
  <si>
    <t>Шкаф СТ-1.2</t>
  </si>
  <si>
    <t>Шкаф СТ-1.3</t>
  </si>
  <si>
    <t>Шкаф Практик М-18</t>
  </si>
  <si>
    <t>Шкаф Практик SL-185/2</t>
  </si>
  <si>
    <t>Кресло оператора</t>
  </si>
  <si>
    <t>Парфенов</t>
  </si>
  <si>
    <t>Сейф VALBERG ASM 30</t>
  </si>
  <si>
    <t>Сейф VALBERG ASM 30 EL</t>
  </si>
  <si>
    <t>Сейф VALBERG Гарант 67 T EL</t>
  </si>
  <si>
    <t>Резерв</t>
  </si>
  <si>
    <t>Стул для посетителей ИЗО хром</t>
  </si>
  <si>
    <t>Кресло СН 658 черное подл. темный орех</t>
  </si>
  <si>
    <t>Шкаф Практик SL-125/2 Т</t>
  </si>
  <si>
    <t>Шкаф 2-х ств кн ШЕН-ЖЕН 2-G махагон</t>
  </si>
  <si>
    <t>Кол-во</t>
  </si>
  <si>
    <t>Цена за ед., руб.</t>
  </si>
  <si>
    <t>Сумма, руб.</t>
  </si>
  <si>
    <t>N п/п</t>
  </si>
  <si>
    <t>Поставщик</t>
  </si>
  <si>
    <t>ИТОГО, руб.:</t>
  </si>
  <si>
    <t xml:space="preserve">                                               Приложение № 1.</t>
  </si>
  <si>
    <t xml:space="preserve">Единица </t>
  </si>
  <si>
    <t>Начальник административно-хозяйственного отдела</t>
  </si>
  <si>
    <t>Е.В. Буробина</t>
  </si>
  <si>
    <t>Метод определения НМЦК на основании п.3.2 параграфа III Методических рекомендаций выбран метод сопоставимых рыночных цен (анализ рынка):</t>
  </si>
  <si>
    <t>(произведен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поставщиком(подрядчиком, исполнителем), утвержденным приказом Минэкономразвития России от 02.10.2013 г. № 567)</t>
  </si>
  <si>
    <t xml:space="preserve">        </t>
  </si>
  <si>
    <t xml:space="preserve">         При установлении цены Контракта поставки табличек из латуни источниками информации являются коммерческие предложения. </t>
  </si>
  <si>
    <t>Табличка латунная</t>
  </si>
  <si>
    <t xml:space="preserve">Наименование Товара
</t>
  </si>
  <si>
    <t>Информация о валюте, используемой для формирования цены контракта и расчетов с  исполнителем: Российский рубль</t>
  </si>
  <si>
    <t>Порядок применения официального курса иностранной валюты к рублю РФ, установленного Центральным банком РФ и используемого при оплате контракта: не установлен.</t>
  </si>
  <si>
    <t>Коммерческое предложение                                      вх.№ 1312 от 29.04.2026</t>
  </si>
  <si>
    <t>Коммерческое предложение                                                         вх. 1322 от 29.04.2026</t>
  </si>
  <si>
    <t>Коммерческое предложение                                                       вх. 1323 от 29.04.2026</t>
  </si>
  <si>
    <t>Расчет начальной (максимальной) цены  Контракта на поставку латунных табличек  для  ФГБУ ИАЦ Судебного департамента</t>
  </si>
  <si>
    <t>ОКПД 2- 25.99.29.190</t>
  </si>
  <si>
    <r>
      <t xml:space="preserve"> Цена контракта сформирована по методу минимального предложения и составляет </t>
    </r>
    <r>
      <rPr>
        <b/>
        <sz val="13"/>
        <color theme="1"/>
        <rFont val="Times New Roman"/>
        <family val="2"/>
        <charset val="204"/>
      </rPr>
      <t xml:space="preserve"> 68 000 (шестьдесят восемь тысяч) рублей 00 копеек.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</si>
</sst>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Times New Roman"/>
      <family val="2"/>
      <charset val="204"/>
    </font>
    <font>
      <sz val="11"/>
      <name val="Times New Roman"/>
      <family val="2"/>
      <charset val="204"/>
    </font>
    <font>
      <sz val="12"/>
      <color theme="1"/>
      <name val="Times New Roman"/>
      <family val="2"/>
      <charset val="204"/>
    </font>
    <font>
      <u/>
      <sz val="11"/>
      <color theme="10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9"/>
      <color theme="1"/>
      <name val="Times New Roman"/>
      <family val="2"/>
      <charset val="204"/>
    </font>
    <font>
      <sz val="9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2"/>
      <charset val="204"/>
    </font>
    <font>
      <b/>
      <sz val="13"/>
      <color theme="1"/>
      <name val="Times New Roman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2" borderId="0" xfId="0" applyFill="1"/>
    <xf numFmtId="0" fontId="1" fillId="3" borderId="0" xfId="0" applyFont="1" applyFill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1" fillId="4" borderId="6" xfId="0" applyFont="1" applyFill="1" applyBorder="1"/>
    <xf numFmtId="0" fontId="0" fillId="5" borderId="0" xfId="0" applyFill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3" borderId="0" xfId="0" applyFont="1" applyFill="1"/>
    <xf numFmtId="0" fontId="2" fillId="0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7" xfId="0" applyBorder="1" applyAlignment="1">
      <alignment horizontal="center" vertical="center"/>
    </xf>
    <xf numFmtId="2" fontId="6" fillId="0" borderId="7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2" fontId="6" fillId="2" borderId="11" xfId="0" applyNumberFormat="1" applyFont="1" applyFill="1" applyBorder="1" applyAlignment="1">
      <alignment horizontal="center"/>
    </xf>
    <xf numFmtId="0" fontId="8" fillId="0" borderId="7" xfId="0" applyFont="1" applyBorder="1"/>
    <xf numFmtId="0" fontId="8" fillId="2" borderId="7" xfId="0" applyFont="1" applyFill="1" applyBorder="1"/>
    <xf numFmtId="2" fontId="6" fillId="0" borderId="24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6" fillId="0" borderId="25" xfId="0" applyNumberFormat="1" applyFont="1" applyBorder="1" applyAlignment="1">
      <alignment horizontal="center"/>
    </xf>
    <xf numFmtId="0" fontId="8" fillId="0" borderId="10" xfId="0" applyFont="1" applyBorder="1"/>
    <xf numFmtId="0" fontId="8" fillId="2" borderId="10" xfId="0" applyFont="1" applyFill="1" applyBorder="1"/>
    <xf numFmtId="0" fontId="12" fillId="0" borderId="0" xfId="0" applyFont="1"/>
    <xf numFmtId="0" fontId="12" fillId="0" borderId="0" xfId="0" applyFont="1" applyAlignment="1">
      <alignment horizontal="left" wrapText="1"/>
    </xf>
    <xf numFmtId="0" fontId="6" fillId="5" borderId="19" xfId="1" applyNumberFormat="1" applyFont="1" applyFill="1" applyBorder="1" applyAlignment="1">
      <alignment horizontal="center" vertical="center" textRotation="90" wrapText="1"/>
    </xf>
    <xf numFmtId="0" fontId="8" fillId="0" borderId="8" xfId="0" applyFont="1" applyBorder="1"/>
    <xf numFmtId="0" fontId="8" fillId="0" borderId="18" xfId="0" applyFont="1" applyBorder="1"/>
    <xf numFmtId="0" fontId="7" fillId="0" borderId="18" xfId="0" applyFont="1" applyBorder="1" applyAlignment="1">
      <alignment horizontal="center"/>
    </xf>
    <xf numFmtId="0" fontId="7" fillId="5" borderId="26" xfId="1" applyNumberFormat="1" applyFont="1" applyFill="1" applyBorder="1" applyAlignment="1">
      <alignment horizontal="center" vertical="center" textRotation="90" wrapText="1"/>
    </xf>
    <xf numFmtId="0" fontId="6" fillId="5" borderId="26" xfId="1" applyNumberFormat="1" applyFont="1" applyFill="1" applyBorder="1" applyAlignment="1">
      <alignment horizontal="center" vertical="center" textRotation="90" wrapText="1"/>
    </xf>
    <xf numFmtId="0" fontId="0" fillId="5" borderId="0" xfId="0" applyFill="1" applyAlignment="1">
      <alignment textRotation="90" wrapText="1"/>
    </xf>
    <xf numFmtId="0" fontId="0" fillId="5" borderId="0" xfId="0" applyFill="1"/>
    <xf numFmtId="0" fontId="0" fillId="0" borderId="19" xfId="0" applyBorder="1" applyAlignment="1">
      <alignment horizontal="center"/>
    </xf>
    <xf numFmtId="0" fontId="12" fillId="0" borderId="0" xfId="0" applyFont="1" applyAlignment="1"/>
    <xf numFmtId="49" fontId="11" fillId="0" borderId="29" xfId="0" applyNumberFormat="1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2" fontId="11" fillId="5" borderId="19" xfId="0" applyNumberFormat="1" applyFont="1" applyFill="1" applyBorder="1" applyAlignment="1">
      <alignment horizontal="center" vertical="center"/>
    </xf>
    <xf numFmtId="2" fontId="11" fillId="0" borderId="28" xfId="0" applyNumberFormat="1" applyFont="1" applyBorder="1" applyAlignment="1">
      <alignment horizontal="center" vertical="center"/>
    </xf>
    <xf numFmtId="2" fontId="11" fillId="0" borderId="30" xfId="0" applyNumberFormat="1" applyFont="1" applyBorder="1" applyAlignment="1">
      <alignment horizontal="center" vertical="center"/>
    </xf>
    <xf numFmtId="2" fontId="11" fillId="0" borderId="24" xfId="0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2" fontId="11" fillId="0" borderId="25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left" vertical="center" wrapText="1"/>
    </xf>
    <xf numFmtId="0" fontId="0" fillId="0" borderId="7" xfId="0" applyBorder="1" applyAlignment="1">
      <alignment vertical="center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5" xfId="0" applyBorder="1" applyAlignment="1">
      <alignment horizontal="center" vertical="center" textRotation="89"/>
    </xf>
    <xf numFmtId="0" fontId="0" fillId="0" borderId="9" xfId="0" applyBorder="1" applyAlignment="1">
      <alignment horizontal="center" vertical="center" textRotation="89"/>
    </xf>
    <xf numFmtId="0" fontId="0" fillId="0" borderId="22" xfId="0" applyBorder="1" applyAlignment="1">
      <alignment horizontal="center" vertical="center" textRotation="89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right"/>
    </xf>
    <xf numFmtId="0" fontId="12" fillId="5" borderId="0" xfId="0" applyFont="1" applyFill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lovaJ/AppData/Local/Microsoft/Windows/Temporary%20Internet%20Files/Content.Outlook/02NUU8CT/21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5">
          <cell r="AB15" t="str">
            <v>шт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3"/>
  <sheetViews>
    <sheetView workbookViewId="0">
      <selection activeCell="B5" sqref="B5:O24"/>
    </sheetView>
  </sheetViews>
  <sheetFormatPr defaultRowHeight="15" x14ac:dyDescent="0.25"/>
  <cols>
    <col min="2" max="2" width="38.85546875" customWidth="1"/>
    <col min="3" max="3" width="6.7109375" hidden="1" customWidth="1"/>
    <col min="4" max="12" width="9.140625" hidden="1" customWidth="1"/>
    <col min="14" max="14" width="0" hidden="1" customWidth="1"/>
  </cols>
  <sheetData>
    <row r="3" spans="2:26" ht="75.75" customHeight="1" x14ac:dyDescent="0.25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18</v>
      </c>
      <c r="J3" s="1" t="s">
        <v>6</v>
      </c>
      <c r="K3" s="1" t="s">
        <v>7</v>
      </c>
      <c r="L3" s="1" t="s">
        <v>22</v>
      </c>
      <c r="M3" s="1"/>
      <c r="N3" s="1"/>
      <c r="O3" s="1"/>
      <c r="P3" s="1"/>
      <c r="Q3" s="1"/>
      <c r="R3" s="1"/>
      <c r="S3" s="2"/>
      <c r="T3" s="2"/>
      <c r="U3" s="2"/>
      <c r="V3" s="3"/>
      <c r="W3" s="3"/>
      <c r="X3" s="3"/>
      <c r="Y3" s="3"/>
      <c r="Z3" s="3"/>
    </row>
    <row r="4" spans="2:26" ht="15.75" thickBot="1" x14ac:dyDescent="0.3">
      <c r="C4" s="4"/>
      <c r="D4" s="4"/>
      <c r="E4" s="4"/>
      <c r="F4" s="4"/>
      <c r="G4" s="4"/>
      <c r="H4" s="4"/>
      <c r="I4" s="4"/>
      <c r="J4" s="4"/>
      <c r="K4" s="4"/>
    </row>
    <row r="5" spans="2:26" ht="15.75" x14ac:dyDescent="0.25">
      <c r="B5" s="14" t="s">
        <v>8</v>
      </c>
      <c r="C5" s="15"/>
      <c r="D5" s="15">
        <v>2</v>
      </c>
      <c r="E5" s="15"/>
      <c r="F5" s="15">
        <v>1</v>
      </c>
      <c r="G5" s="15"/>
      <c r="H5" s="15">
        <v>1</v>
      </c>
      <c r="I5" s="15"/>
      <c r="J5" s="15"/>
      <c r="K5" s="15"/>
      <c r="L5" s="14">
        <v>3</v>
      </c>
      <c r="M5" s="16">
        <f>SUM(C5:L5)</f>
        <v>7</v>
      </c>
      <c r="N5" s="17">
        <f>M5-P5-R5-T5</f>
        <v>0</v>
      </c>
      <c r="O5" s="14">
        <v>3238</v>
      </c>
      <c r="P5" s="7">
        <v>3</v>
      </c>
      <c r="Q5" s="8">
        <f>O5*P5</f>
        <v>9714</v>
      </c>
      <c r="R5">
        <v>1</v>
      </c>
      <c r="S5">
        <f>O5*R5</f>
        <v>3238</v>
      </c>
      <c r="T5">
        <v>3</v>
      </c>
      <c r="U5">
        <f>O5*T5</f>
        <v>9714</v>
      </c>
      <c r="W5">
        <f t="shared" ref="W5:W12" si="0">O5*N5</f>
        <v>0</v>
      </c>
    </row>
    <row r="6" spans="2:26" ht="15.75" x14ac:dyDescent="0.25">
      <c r="B6" s="14" t="s">
        <v>9</v>
      </c>
      <c r="C6" s="15"/>
      <c r="D6" s="15">
        <v>2</v>
      </c>
      <c r="E6" s="15"/>
      <c r="F6" s="15">
        <v>1</v>
      </c>
      <c r="G6" s="15"/>
      <c r="H6" s="15">
        <v>1</v>
      </c>
      <c r="I6" s="15"/>
      <c r="J6" s="15"/>
      <c r="K6" s="15"/>
      <c r="L6" s="14">
        <v>3</v>
      </c>
      <c r="M6" s="16">
        <f t="shared" ref="M6:M24" si="1">SUM(C6:L6)</f>
        <v>7</v>
      </c>
      <c r="N6" s="17">
        <f t="shared" ref="N6:N24" si="2">M6-P6-R6-T6</f>
        <v>0</v>
      </c>
      <c r="O6" s="14">
        <v>3238</v>
      </c>
      <c r="P6" s="9">
        <v>3</v>
      </c>
      <c r="Q6" s="10">
        <f t="shared" ref="Q6:Q14" si="3">O6*P6</f>
        <v>9714</v>
      </c>
      <c r="R6">
        <v>1</v>
      </c>
      <c r="S6">
        <f t="shared" ref="S6:S23" si="4">O6*R6</f>
        <v>3238</v>
      </c>
      <c r="T6">
        <v>3</v>
      </c>
      <c r="U6">
        <f t="shared" ref="U6:U24" si="5">O6*T6</f>
        <v>9714</v>
      </c>
      <c r="W6">
        <f t="shared" si="0"/>
        <v>0</v>
      </c>
    </row>
    <row r="7" spans="2:26" ht="15.75" x14ac:dyDescent="0.25">
      <c r="B7" s="14" t="s">
        <v>10</v>
      </c>
      <c r="C7" s="15"/>
      <c r="D7" s="15">
        <v>1</v>
      </c>
      <c r="E7" s="15"/>
      <c r="F7" s="15"/>
      <c r="G7" s="15"/>
      <c r="H7" s="15"/>
      <c r="I7" s="15"/>
      <c r="J7" s="15"/>
      <c r="K7" s="15"/>
      <c r="L7" s="14"/>
      <c r="M7" s="16">
        <f t="shared" si="1"/>
        <v>1</v>
      </c>
      <c r="N7" s="17">
        <f t="shared" si="2"/>
        <v>0</v>
      </c>
      <c r="O7" s="14">
        <v>2682</v>
      </c>
      <c r="P7" s="9"/>
      <c r="Q7" s="10">
        <f t="shared" si="3"/>
        <v>0</v>
      </c>
      <c r="R7">
        <v>1</v>
      </c>
      <c r="S7">
        <f t="shared" si="4"/>
        <v>2682</v>
      </c>
      <c r="U7">
        <f t="shared" si="5"/>
        <v>0</v>
      </c>
      <c r="W7">
        <f t="shared" si="0"/>
        <v>0</v>
      </c>
    </row>
    <row r="8" spans="2:26" ht="15.75" x14ac:dyDescent="0.25">
      <c r="B8" s="14" t="s">
        <v>11</v>
      </c>
      <c r="C8" s="15"/>
      <c r="D8" s="15">
        <v>5</v>
      </c>
      <c r="E8" s="15">
        <v>1</v>
      </c>
      <c r="F8" s="15">
        <v>2</v>
      </c>
      <c r="G8" s="15"/>
      <c r="H8" s="15"/>
      <c r="I8" s="15"/>
      <c r="J8" s="15">
        <v>1</v>
      </c>
      <c r="K8" s="15"/>
      <c r="L8" s="14"/>
      <c r="M8" s="16">
        <f t="shared" si="1"/>
        <v>9</v>
      </c>
      <c r="N8" s="17">
        <f t="shared" si="2"/>
        <v>0</v>
      </c>
      <c r="O8" s="14">
        <v>3492</v>
      </c>
      <c r="P8" s="9">
        <v>7</v>
      </c>
      <c r="Q8" s="10">
        <f t="shared" si="3"/>
        <v>24444</v>
      </c>
      <c r="S8">
        <f t="shared" si="4"/>
        <v>0</v>
      </c>
      <c r="T8">
        <v>2</v>
      </c>
      <c r="U8">
        <f t="shared" si="5"/>
        <v>6984</v>
      </c>
      <c r="W8">
        <f t="shared" si="0"/>
        <v>0</v>
      </c>
    </row>
    <row r="9" spans="2:26" ht="15.75" x14ac:dyDescent="0.25">
      <c r="B9" s="14" t="s">
        <v>12</v>
      </c>
      <c r="C9" s="15"/>
      <c r="D9" s="15">
        <v>1</v>
      </c>
      <c r="E9" s="15"/>
      <c r="F9" s="15"/>
      <c r="G9" s="15"/>
      <c r="H9" s="15"/>
      <c r="I9" s="15"/>
      <c r="J9" s="15"/>
      <c r="K9" s="15"/>
      <c r="L9" s="14"/>
      <c r="M9" s="16">
        <f t="shared" si="1"/>
        <v>1</v>
      </c>
      <c r="N9" s="17">
        <f t="shared" si="2"/>
        <v>0</v>
      </c>
      <c r="O9" s="14">
        <v>2623</v>
      </c>
      <c r="P9" s="9"/>
      <c r="Q9" s="10">
        <f t="shared" si="3"/>
        <v>0</v>
      </c>
      <c r="S9">
        <f t="shared" si="4"/>
        <v>0</v>
      </c>
      <c r="T9">
        <v>1</v>
      </c>
      <c r="U9">
        <f t="shared" si="5"/>
        <v>2623</v>
      </c>
      <c r="W9">
        <f t="shared" si="0"/>
        <v>0</v>
      </c>
    </row>
    <row r="10" spans="2:26" ht="15.75" x14ac:dyDescent="0.25">
      <c r="B10" s="14" t="s">
        <v>13</v>
      </c>
      <c r="C10" s="15"/>
      <c r="D10" s="15">
        <v>4</v>
      </c>
      <c r="E10" s="15"/>
      <c r="F10" s="15"/>
      <c r="G10" s="15"/>
      <c r="H10" s="15"/>
      <c r="I10" s="15"/>
      <c r="J10" s="15"/>
      <c r="K10" s="15"/>
      <c r="L10" s="14"/>
      <c r="M10" s="16">
        <f t="shared" si="1"/>
        <v>4</v>
      </c>
      <c r="N10" s="17">
        <f t="shared" si="2"/>
        <v>0</v>
      </c>
      <c r="O10" s="14">
        <v>6650</v>
      </c>
      <c r="P10" s="9"/>
      <c r="Q10" s="10">
        <f t="shared" si="3"/>
        <v>0</v>
      </c>
      <c r="S10">
        <f t="shared" si="4"/>
        <v>0</v>
      </c>
      <c r="T10">
        <v>4</v>
      </c>
      <c r="U10">
        <f t="shared" si="5"/>
        <v>26600</v>
      </c>
      <c r="W10">
        <f t="shared" si="0"/>
        <v>0</v>
      </c>
    </row>
    <row r="11" spans="2:26" ht="15.75" x14ac:dyDescent="0.25">
      <c r="B11" s="14" t="s">
        <v>14</v>
      </c>
      <c r="C11" s="15">
        <v>1</v>
      </c>
      <c r="D11" s="15"/>
      <c r="E11" s="15"/>
      <c r="F11" s="15"/>
      <c r="G11" s="15"/>
      <c r="H11" s="15"/>
      <c r="I11" s="15"/>
      <c r="J11" s="15"/>
      <c r="K11" s="15"/>
      <c r="L11" s="14"/>
      <c r="M11" s="16">
        <f t="shared" si="1"/>
        <v>1</v>
      </c>
      <c r="N11" s="17">
        <f t="shared" si="2"/>
        <v>0</v>
      </c>
      <c r="O11" s="14">
        <v>5935</v>
      </c>
      <c r="P11" s="9"/>
      <c r="Q11" s="10">
        <f t="shared" si="3"/>
        <v>0</v>
      </c>
      <c r="S11">
        <f t="shared" si="4"/>
        <v>0</v>
      </c>
      <c r="T11">
        <v>1</v>
      </c>
      <c r="U11">
        <f t="shared" si="5"/>
        <v>5935</v>
      </c>
      <c r="W11">
        <f t="shared" si="0"/>
        <v>0</v>
      </c>
    </row>
    <row r="12" spans="2:26" ht="15.75" x14ac:dyDescent="0.25">
      <c r="B12" s="14" t="s">
        <v>15</v>
      </c>
      <c r="C12" s="15">
        <v>1</v>
      </c>
      <c r="D12" s="15"/>
      <c r="E12" s="15"/>
      <c r="F12" s="15">
        <v>2</v>
      </c>
      <c r="G12" s="15"/>
      <c r="H12" s="15"/>
      <c r="I12" s="15"/>
      <c r="J12" s="15"/>
      <c r="K12" s="15"/>
      <c r="L12" s="14"/>
      <c r="M12" s="16">
        <f t="shared" si="1"/>
        <v>3</v>
      </c>
      <c r="N12" s="17">
        <f t="shared" si="2"/>
        <v>0</v>
      </c>
      <c r="O12" s="14">
        <v>5571</v>
      </c>
      <c r="P12" s="9"/>
      <c r="Q12" s="10">
        <f t="shared" si="3"/>
        <v>0</v>
      </c>
      <c r="R12">
        <v>2</v>
      </c>
      <c r="S12">
        <f t="shared" si="4"/>
        <v>11142</v>
      </c>
      <c r="T12">
        <v>1</v>
      </c>
      <c r="U12">
        <f t="shared" si="5"/>
        <v>5571</v>
      </c>
      <c r="W12">
        <f t="shared" si="0"/>
        <v>0</v>
      </c>
    </row>
    <row r="13" spans="2:26" ht="15.75" x14ac:dyDescent="0.25">
      <c r="B13" s="14" t="s">
        <v>16</v>
      </c>
      <c r="C13" s="15"/>
      <c r="D13" s="15">
        <v>2</v>
      </c>
      <c r="E13" s="15">
        <v>4</v>
      </c>
      <c r="F13" s="15"/>
      <c r="G13" s="15"/>
      <c r="H13" s="15"/>
      <c r="I13" s="15"/>
      <c r="J13" s="15"/>
      <c r="K13" s="15"/>
      <c r="L13" s="14"/>
      <c r="M13" s="16">
        <f t="shared" si="1"/>
        <v>6</v>
      </c>
      <c r="N13" s="17">
        <f t="shared" si="2"/>
        <v>4</v>
      </c>
      <c r="O13" s="14">
        <v>14312</v>
      </c>
      <c r="P13" s="9"/>
      <c r="Q13" s="10">
        <f t="shared" si="3"/>
        <v>0</v>
      </c>
      <c r="R13">
        <v>2</v>
      </c>
      <c r="S13">
        <f t="shared" si="4"/>
        <v>28624</v>
      </c>
      <c r="U13">
        <f t="shared" si="5"/>
        <v>0</v>
      </c>
      <c r="W13">
        <f>O13*N13</f>
        <v>57248</v>
      </c>
    </row>
    <row r="14" spans="2:26" ht="15.75" x14ac:dyDescent="0.25">
      <c r="B14" s="14" t="s">
        <v>25</v>
      </c>
      <c r="C14" s="15"/>
      <c r="D14" s="15"/>
      <c r="E14" s="15"/>
      <c r="F14" s="15"/>
      <c r="G14" s="15"/>
      <c r="H14" s="15"/>
      <c r="I14" s="15">
        <v>1</v>
      </c>
      <c r="J14" s="15"/>
      <c r="K14" s="15"/>
      <c r="L14" s="14"/>
      <c r="M14" s="16">
        <f t="shared" si="1"/>
        <v>1</v>
      </c>
      <c r="N14" s="17">
        <f t="shared" si="2"/>
        <v>0</v>
      </c>
      <c r="O14" s="14">
        <v>4852</v>
      </c>
      <c r="P14" s="9"/>
      <c r="Q14" s="10">
        <f t="shared" si="3"/>
        <v>0</v>
      </c>
      <c r="R14">
        <v>1</v>
      </c>
      <c r="S14">
        <f t="shared" si="4"/>
        <v>4852</v>
      </c>
      <c r="U14">
        <f t="shared" si="5"/>
        <v>0</v>
      </c>
      <c r="W14">
        <f t="shared" ref="W14:W24" si="6">O14*N14</f>
        <v>0</v>
      </c>
    </row>
    <row r="15" spans="2:26" ht="15.75" x14ac:dyDescent="0.25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8"/>
      <c r="M15" s="16"/>
      <c r="N15" s="17">
        <f t="shared" si="2"/>
        <v>0</v>
      </c>
      <c r="O15" s="18"/>
      <c r="P15" s="9"/>
      <c r="Q15" s="10"/>
      <c r="R15" s="5"/>
      <c r="S15" s="5"/>
      <c r="W15">
        <f t="shared" si="6"/>
        <v>0</v>
      </c>
    </row>
    <row r="16" spans="2:26" ht="15.75" x14ac:dyDescent="0.25">
      <c r="B16" s="14" t="s">
        <v>17</v>
      </c>
      <c r="C16" s="15"/>
      <c r="D16" s="15">
        <v>5</v>
      </c>
      <c r="E16" s="15">
        <v>1</v>
      </c>
      <c r="F16" s="15">
        <v>2</v>
      </c>
      <c r="G16" s="15"/>
      <c r="H16" s="15">
        <v>2</v>
      </c>
      <c r="I16" s="15"/>
      <c r="J16" s="15">
        <v>1</v>
      </c>
      <c r="K16" s="15"/>
      <c r="L16" s="14">
        <v>8</v>
      </c>
      <c r="M16" s="16">
        <f t="shared" si="1"/>
        <v>19</v>
      </c>
      <c r="N16" s="17">
        <f t="shared" si="2"/>
        <v>11</v>
      </c>
      <c r="O16" s="14">
        <v>3116</v>
      </c>
      <c r="P16" s="9"/>
      <c r="Q16" s="10">
        <f>O16*P16</f>
        <v>0</v>
      </c>
      <c r="R16">
        <v>8</v>
      </c>
      <c r="S16">
        <f t="shared" si="4"/>
        <v>24928</v>
      </c>
      <c r="U16">
        <f t="shared" si="5"/>
        <v>0</v>
      </c>
      <c r="W16">
        <f t="shared" si="6"/>
        <v>34276</v>
      </c>
    </row>
    <row r="17" spans="2:23" ht="15.75" x14ac:dyDescent="0.25">
      <c r="B17" s="14" t="s">
        <v>23</v>
      </c>
      <c r="C17" s="15"/>
      <c r="D17" s="15">
        <v>4</v>
      </c>
      <c r="E17" s="15"/>
      <c r="F17" s="15">
        <v>4</v>
      </c>
      <c r="G17" s="15"/>
      <c r="H17" s="15">
        <v>2</v>
      </c>
      <c r="I17" s="15"/>
      <c r="J17" s="15">
        <v>2</v>
      </c>
      <c r="K17" s="15"/>
      <c r="L17" s="14">
        <v>6</v>
      </c>
      <c r="M17" s="16">
        <f t="shared" si="1"/>
        <v>18</v>
      </c>
      <c r="N17" s="17">
        <f t="shared" si="2"/>
        <v>1</v>
      </c>
      <c r="O17" s="14">
        <v>793</v>
      </c>
      <c r="P17" s="9">
        <v>4</v>
      </c>
      <c r="Q17" s="10">
        <f>O17*P17</f>
        <v>3172</v>
      </c>
      <c r="R17">
        <v>6</v>
      </c>
      <c r="S17">
        <f t="shared" si="4"/>
        <v>4758</v>
      </c>
      <c r="T17">
        <v>7</v>
      </c>
      <c r="U17">
        <f t="shared" si="5"/>
        <v>5551</v>
      </c>
      <c r="W17">
        <f t="shared" si="6"/>
        <v>793</v>
      </c>
    </row>
    <row r="18" spans="2:23" ht="15.75" x14ac:dyDescent="0.25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8"/>
      <c r="M18" s="16"/>
      <c r="N18" s="17">
        <f t="shared" si="2"/>
        <v>0</v>
      </c>
      <c r="O18" s="18"/>
      <c r="P18" s="9"/>
      <c r="Q18" s="10"/>
      <c r="R18" s="5"/>
      <c r="S18" s="5"/>
      <c r="W18">
        <f t="shared" si="6"/>
        <v>0</v>
      </c>
    </row>
    <row r="19" spans="2:23" ht="15.75" x14ac:dyDescent="0.25">
      <c r="B19" s="14" t="s">
        <v>19</v>
      </c>
      <c r="C19" s="15"/>
      <c r="D19" s="15"/>
      <c r="E19" s="15"/>
      <c r="F19" s="15"/>
      <c r="G19" s="15"/>
      <c r="H19" s="15"/>
      <c r="I19" s="15"/>
      <c r="J19" s="15">
        <v>1</v>
      </c>
      <c r="K19" s="15"/>
      <c r="L19" s="14"/>
      <c r="M19" s="16">
        <f t="shared" si="1"/>
        <v>1</v>
      </c>
      <c r="N19" s="17">
        <f t="shared" si="2"/>
        <v>0</v>
      </c>
      <c r="O19" s="14">
        <v>6262</v>
      </c>
      <c r="P19" s="9"/>
      <c r="Q19" s="10">
        <f>O19*P19</f>
        <v>0</v>
      </c>
      <c r="R19">
        <v>1</v>
      </c>
      <c r="S19">
        <f t="shared" si="4"/>
        <v>6262</v>
      </c>
      <c r="U19">
        <f t="shared" si="5"/>
        <v>0</v>
      </c>
      <c r="W19">
        <f t="shared" si="6"/>
        <v>0</v>
      </c>
    </row>
    <row r="20" spans="2:23" ht="15.75" x14ac:dyDescent="0.25">
      <c r="B20" s="14" t="s">
        <v>20</v>
      </c>
      <c r="C20" s="15"/>
      <c r="D20" s="15"/>
      <c r="E20" s="15"/>
      <c r="F20" s="15"/>
      <c r="G20" s="15"/>
      <c r="H20" s="15"/>
      <c r="I20" s="15"/>
      <c r="J20" s="15"/>
      <c r="K20" s="15">
        <v>1</v>
      </c>
      <c r="L20" s="14"/>
      <c r="M20" s="16">
        <f t="shared" si="1"/>
        <v>1</v>
      </c>
      <c r="N20" s="17">
        <f t="shared" si="2"/>
        <v>0</v>
      </c>
      <c r="O20" s="14">
        <v>10062</v>
      </c>
      <c r="P20" s="9"/>
      <c r="Q20" s="10">
        <f>O20*P20</f>
        <v>0</v>
      </c>
      <c r="R20">
        <v>1</v>
      </c>
      <c r="S20">
        <f t="shared" si="4"/>
        <v>10062</v>
      </c>
      <c r="U20">
        <f t="shared" si="5"/>
        <v>0</v>
      </c>
      <c r="W20">
        <f t="shared" si="6"/>
        <v>0</v>
      </c>
    </row>
    <row r="21" spans="2:23" ht="15.75" x14ac:dyDescent="0.25">
      <c r="B21" s="14" t="s">
        <v>21</v>
      </c>
      <c r="C21" s="15"/>
      <c r="D21" s="15"/>
      <c r="E21" s="15"/>
      <c r="F21" s="15"/>
      <c r="G21" s="15"/>
      <c r="H21" s="15"/>
      <c r="I21" s="20">
        <v>1</v>
      </c>
      <c r="J21" s="15"/>
      <c r="K21" s="15"/>
      <c r="L21" s="14"/>
      <c r="M21" s="16">
        <f t="shared" si="1"/>
        <v>1</v>
      </c>
      <c r="N21" s="17">
        <f t="shared" si="2"/>
        <v>0</v>
      </c>
      <c r="O21" s="14">
        <v>27260</v>
      </c>
      <c r="P21" s="9"/>
      <c r="Q21" s="10">
        <f>O21*P21</f>
        <v>0</v>
      </c>
      <c r="S21">
        <f t="shared" si="4"/>
        <v>0</v>
      </c>
      <c r="T21">
        <v>1</v>
      </c>
      <c r="U21">
        <f t="shared" si="5"/>
        <v>27260</v>
      </c>
      <c r="W21">
        <f t="shared" si="6"/>
        <v>0</v>
      </c>
    </row>
    <row r="22" spans="2:23" ht="15.75" x14ac:dyDescent="0.25"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8"/>
      <c r="M22" s="16"/>
      <c r="N22" s="17">
        <f t="shared" si="2"/>
        <v>0</v>
      </c>
      <c r="O22" s="18"/>
      <c r="P22" s="9"/>
      <c r="Q22" s="10"/>
      <c r="R22" s="5"/>
      <c r="S22" s="5"/>
      <c r="W22">
        <f t="shared" si="6"/>
        <v>0</v>
      </c>
    </row>
    <row r="23" spans="2:23" ht="15.75" x14ac:dyDescent="0.25">
      <c r="B23" s="14" t="s">
        <v>24</v>
      </c>
      <c r="C23" s="15"/>
      <c r="D23" s="15"/>
      <c r="E23" s="15"/>
      <c r="F23" s="15"/>
      <c r="G23" s="15"/>
      <c r="H23" s="15"/>
      <c r="I23" s="15"/>
      <c r="J23" s="15"/>
      <c r="K23" s="15"/>
      <c r="L23" s="14">
        <v>3</v>
      </c>
      <c r="M23" s="16">
        <f t="shared" si="1"/>
        <v>3</v>
      </c>
      <c r="N23" s="17">
        <f t="shared" si="2"/>
        <v>0</v>
      </c>
      <c r="O23" s="14">
        <v>7434</v>
      </c>
      <c r="P23" s="9">
        <v>3</v>
      </c>
      <c r="Q23" s="10">
        <f>O23*P23</f>
        <v>22302</v>
      </c>
      <c r="S23">
        <f t="shared" si="4"/>
        <v>0</v>
      </c>
      <c r="U23">
        <f t="shared" si="5"/>
        <v>0</v>
      </c>
      <c r="W23">
        <f t="shared" si="6"/>
        <v>0</v>
      </c>
    </row>
    <row r="24" spans="2:23" ht="15.75" x14ac:dyDescent="0.25">
      <c r="B24" s="14" t="s">
        <v>26</v>
      </c>
      <c r="C24" s="15"/>
      <c r="D24" s="15"/>
      <c r="E24" s="15"/>
      <c r="F24" s="15"/>
      <c r="G24" s="15"/>
      <c r="H24" s="15"/>
      <c r="I24" s="15"/>
      <c r="J24" s="15">
        <v>1</v>
      </c>
      <c r="K24" s="15"/>
      <c r="L24" s="14"/>
      <c r="M24" s="16">
        <f t="shared" si="1"/>
        <v>1</v>
      </c>
      <c r="N24" s="17">
        <f t="shared" si="2"/>
        <v>0</v>
      </c>
      <c r="O24" s="14">
        <v>30593</v>
      </c>
      <c r="P24" s="9">
        <v>1</v>
      </c>
      <c r="Q24" s="10">
        <f>O24*P24</f>
        <v>30593</v>
      </c>
      <c r="S24">
        <f>Q24*R24</f>
        <v>0</v>
      </c>
      <c r="U24">
        <f t="shared" si="5"/>
        <v>0</v>
      </c>
      <c r="W24">
        <f t="shared" si="6"/>
        <v>0</v>
      </c>
    </row>
    <row r="25" spans="2:23" ht="15.75" x14ac:dyDescent="0.25"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4"/>
      <c r="M25" s="14"/>
      <c r="N25" s="14"/>
      <c r="O25" s="14"/>
      <c r="P25" s="9"/>
      <c r="Q25" s="10"/>
    </row>
    <row r="26" spans="2:23" ht="15.75" thickBot="1" x14ac:dyDescent="0.3">
      <c r="C26" s="4"/>
      <c r="D26" s="4"/>
      <c r="E26" s="4"/>
      <c r="F26" s="4"/>
      <c r="G26" s="4"/>
      <c r="H26" s="4"/>
      <c r="I26" s="4"/>
      <c r="J26" s="4"/>
      <c r="K26" s="4"/>
      <c r="P26" s="11"/>
      <c r="Q26" s="12">
        <f>SUM(Q5:Q24)</f>
        <v>99939</v>
      </c>
      <c r="S26" s="6">
        <f>SUM(S5:S24)</f>
        <v>99786</v>
      </c>
      <c r="U26" s="6">
        <f>SUM(U5:U24)</f>
        <v>99952</v>
      </c>
      <c r="W26" s="6">
        <f>SUM(W5:W24)</f>
        <v>92317</v>
      </c>
    </row>
    <row r="27" spans="2:23" x14ac:dyDescent="0.25">
      <c r="C27" s="4"/>
      <c r="D27" s="4"/>
      <c r="E27" s="4"/>
      <c r="F27" s="4"/>
      <c r="G27" s="4"/>
      <c r="H27" s="4"/>
      <c r="I27" s="4"/>
      <c r="J27" s="4"/>
      <c r="K27" s="4"/>
    </row>
    <row r="28" spans="2:23" x14ac:dyDescent="0.25">
      <c r="C28" s="4"/>
      <c r="D28" s="4"/>
      <c r="E28" s="4"/>
      <c r="F28" s="4"/>
      <c r="G28" s="4"/>
      <c r="H28" s="4"/>
      <c r="I28" s="4"/>
      <c r="J28" s="4"/>
      <c r="K28" s="4"/>
    </row>
    <row r="29" spans="2:23" x14ac:dyDescent="0.25">
      <c r="C29" s="4"/>
      <c r="D29" s="4"/>
      <c r="E29" s="4"/>
      <c r="F29" s="4"/>
      <c r="G29" s="4"/>
      <c r="H29" s="4"/>
      <c r="I29" s="4"/>
      <c r="J29" s="4"/>
      <c r="K29" s="4"/>
    </row>
    <row r="30" spans="2:23" x14ac:dyDescent="0.25">
      <c r="C30" s="4"/>
      <c r="D30" s="4"/>
      <c r="E30" s="4"/>
      <c r="F30" s="4"/>
      <c r="G30" s="4"/>
      <c r="H30" s="4"/>
      <c r="I30" s="4"/>
      <c r="J30" s="4"/>
      <c r="K30" s="4"/>
    </row>
    <row r="31" spans="2:23" x14ac:dyDescent="0.25">
      <c r="C31" s="4"/>
      <c r="D31" s="4"/>
      <c r="E31" s="4"/>
      <c r="F31" s="4"/>
      <c r="G31" s="4"/>
      <c r="H31" s="4"/>
      <c r="I31" s="4"/>
      <c r="J31" s="4"/>
      <c r="K31" s="4"/>
    </row>
    <row r="32" spans="2:23" x14ac:dyDescent="0.25">
      <c r="C32" s="4"/>
      <c r="D32" s="4"/>
      <c r="E32" s="4"/>
      <c r="F32" s="4"/>
      <c r="G32" s="4"/>
      <c r="H32" s="4"/>
      <c r="I32" s="4"/>
      <c r="J32" s="4"/>
      <c r="K32" s="4"/>
      <c r="P32" s="13"/>
    </row>
    <row r="33" spans="3:11" x14ac:dyDescent="0.25">
      <c r="C33" s="4"/>
      <c r="D33" s="4"/>
      <c r="E33" s="4"/>
      <c r="F33" s="4"/>
      <c r="G33" s="4"/>
      <c r="H33" s="4"/>
      <c r="I33" s="4"/>
      <c r="J33" s="4"/>
      <c r="K33" s="4"/>
    </row>
    <row r="34" spans="3:11" x14ac:dyDescent="0.25">
      <c r="C34" s="4"/>
      <c r="D34" s="4"/>
      <c r="E34" s="4"/>
      <c r="F34" s="4"/>
      <c r="G34" s="4"/>
      <c r="H34" s="4"/>
      <c r="I34" s="4"/>
      <c r="J34" s="4"/>
      <c r="K34" s="4"/>
    </row>
    <row r="35" spans="3:11" x14ac:dyDescent="0.25">
      <c r="C35" s="4"/>
      <c r="D35" s="4"/>
      <c r="E35" s="4"/>
      <c r="F35" s="4"/>
      <c r="G35" s="4"/>
      <c r="H35" s="4"/>
      <c r="I35" s="4"/>
      <c r="J35" s="4"/>
      <c r="K35" s="4"/>
    </row>
    <row r="36" spans="3:11" x14ac:dyDescent="0.25">
      <c r="C36" s="4"/>
      <c r="D36" s="4"/>
      <c r="E36" s="4"/>
      <c r="F36" s="4"/>
      <c r="G36" s="4"/>
      <c r="H36" s="4"/>
      <c r="I36" s="4"/>
      <c r="J36" s="4"/>
      <c r="K36" s="4"/>
    </row>
    <row r="37" spans="3:11" x14ac:dyDescent="0.25">
      <c r="C37" s="4"/>
      <c r="D37" s="4"/>
      <c r="E37" s="4"/>
      <c r="F37" s="4"/>
      <c r="G37" s="4"/>
      <c r="H37" s="4"/>
      <c r="I37" s="4"/>
      <c r="J37" s="4"/>
      <c r="K37" s="4"/>
    </row>
    <row r="38" spans="3:11" x14ac:dyDescent="0.25">
      <c r="C38" s="4"/>
      <c r="D38" s="4"/>
      <c r="E38" s="4"/>
      <c r="F38" s="4"/>
      <c r="G38" s="4"/>
      <c r="H38" s="4"/>
      <c r="I38" s="4"/>
      <c r="J38" s="4"/>
      <c r="K38" s="4"/>
    </row>
    <row r="39" spans="3:11" x14ac:dyDescent="0.25">
      <c r="C39" s="4"/>
      <c r="D39" s="4"/>
      <c r="E39" s="4"/>
      <c r="F39" s="4"/>
      <c r="G39" s="4"/>
      <c r="H39" s="4"/>
      <c r="I39" s="4"/>
      <c r="J39" s="4"/>
      <c r="K39" s="4"/>
    </row>
    <row r="40" spans="3:11" x14ac:dyDescent="0.25">
      <c r="C40" s="4"/>
      <c r="D40" s="4"/>
      <c r="E40" s="4"/>
      <c r="F40" s="4"/>
      <c r="G40" s="4"/>
      <c r="H40" s="4"/>
      <c r="I40" s="4"/>
      <c r="J40" s="4"/>
      <c r="K40" s="4"/>
    </row>
    <row r="41" spans="3:11" x14ac:dyDescent="0.25">
      <c r="C41" s="4"/>
      <c r="D41" s="4"/>
      <c r="E41" s="4"/>
      <c r="F41" s="4"/>
      <c r="G41" s="4"/>
      <c r="H41" s="4"/>
      <c r="I41" s="4"/>
      <c r="J41" s="4"/>
      <c r="K41" s="4"/>
    </row>
    <row r="42" spans="3:11" x14ac:dyDescent="0.25">
      <c r="C42" s="4"/>
      <c r="D42" s="4"/>
      <c r="E42" s="4"/>
      <c r="F42" s="4"/>
      <c r="G42" s="4"/>
      <c r="H42" s="4"/>
      <c r="I42" s="4"/>
      <c r="J42" s="4"/>
      <c r="K42" s="4"/>
    </row>
    <row r="43" spans="3:11" x14ac:dyDescent="0.25">
      <c r="C43" s="4"/>
      <c r="D43" s="4"/>
      <c r="E43" s="4"/>
      <c r="F43" s="4"/>
      <c r="G43" s="4"/>
      <c r="H43" s="4"/>
      <c r="I43" s="4"/>
      <c r="J43" s="4"/>
      <c r="K43" s="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1"/>
  <sheetViews>
    <sheetView tabSelected="1" workbookViewId="0">
      <selection activeCell="AC9" sqref="AC9"/>
    </sheetView>
  </sheetViews>
  <sheetFormatPr defaultRowHeight="15" x14ac:dyDescent="0.25"/>
  <cols>
    <col min="1" max="1" width="1.42578125" customWidth="1"/>
    <col min="2" max="2" width="5.42578125" customWidth="1"/>
    <col min="3" max="3" width="57.42578125" customWidth="1"/>
    <col min="4" max="4" width="10.7109375" customWidth="1"/>
    <col min="5" max="5" width="12.140625" customWidth="1"/>
    <col min="6" max="6" width="15.7109375" customWidth="1"/>
    <col min="7" max="7" width="14.140625" customWidth="1"/>
    <col min="8" max="8" width="15.5703125" customWidth="1"/>
    <col min="9" max="9" width="16.28515625" customWidth="1"/>
    <col min="10" max="10" width="14.140625" customWidth="1"/>
    <col min="11" max="11" width="15.7109375" customWidth="1"/>
    <col min="12" max="24" width="9.140625" hidden="1" customWidth="1"/>
    <col min="29" max="29" width="9.140625" customWidth="1"/>
  </cols>
  <sheetData>
    <row r="1" spans="2:26" ht="15.75" x14ac:dyDescent="0.25">
      <c r="H1" s="65" t="s">
        <v>33</v>
      </c>
      <c r="I1" s="65"/>
      <c r="J1" s="65"/>
      <c r="K1" s="65"/>
      <c r="L1" s="22"/>
    </row>
    <row r="2" spans="2:26" ht="3.75" customHeight="1" x14ac:dyDescent="0.25">
      <c r="J2" s="21"/>
      <c r="K2" s="21"/>
      <c r="L2" s="21"/>
    </row>
    <row r="3" spans="2:26" ht="21.75" customHeight="1" x14ac:dyDescent="0.25">
      <c r="C3" s="63" t="s">
        <v>48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2:26" ht="52.5" customHeight="1" x14ac:dyDescent="0.25">
      <c r="C4" s="64" t="s">
        <v>38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</row>
    <row r="5" spans="2:26" ht="27.75" customHeight="1" thickBot="1" x14ac:dyDescent="0.3">
      <c r="C5" s="64" t="s">
        <v>37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</row>
    <row r="6" spans="2:26" ht="15.75" customHeight="1" thickBot="1" x14ac:dyDescent="0.3">
      <c r="B6" s="76" t="s">
        <v>30</v>
      </c>
      <c r="C6" s="69" t="s">
        <v>42</v>
      </c>
      <c r="D6" s="66" t="s">
        <v>34</v>
      </c>
      <c r="E6" s="86" t="s">
        <v>27</v>
      </c>
      <c r="F6" s="83" t="s">
        <v>31</v>
      </c>
      <c r="G6" s="84"/>
      <c r="H6" s="84"/>
      <c r="I6" s="84"/>
      <c r="J6" s="84"/>
      <c r="K6" s="85"/>
    </row>
    <row r="7" spans="2:26" ht="224.25" customHeight="1" thickBot="1" x14ac:dyDescent="0.3">
      <c r="B7" s="77"/>
      <c r="C7" s="70"/>
      <c r="D7" s="67"/>
      <c r="E7" s="87"/>
      <c r="F7" s="43" t="s">
        <v>45</v>
      </c>
      <c r="G7" s="47" t="s">
        <v>47</v>
      </c>
      <c r="H7" s="48" t="s">
        <v>46</v>
      </c>
      <c r="I7" s="43" t="s">
        <v>45</v>
      </c>
      <c r="J7" s="47" t="s">
        <v>47</v>
      </c>
      <c r="K7" s="48" t="s">
        <v>46</v>
      </c>
      <c r="L7" s="49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2:26" ht="23.25" customHeight="1" thickBot="1" x14ac:dyDescent="0.3">
      <c r="B8" s="78"/>
      <c r="C8" s="62" t="s">
        <v>49</v>
      </c>
      <c r="D8" s="68"/>
      <c r="E8" s="88"/>
      <c r="F8" s="79" t="s">
        <v>28</v>
      </c>
      <c r="G8" s="80"/>
      <c r="H8" s="81"/>
      <c r="I8" s="79" t="s">
        <v>29</v>
      </c>
      <c r="J8" s="80"/>
      <c r="K8" s="81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2:26" ht="45.75" customHeight="1" thickBot="1" x14ac:dyDescent="0.3">
      <c r="B9" s="51">
        <v>1</v>
      </c>
      <c r="C9" s="61" t="s">
        <v>41</v>
      </c>
      <c r="D9" s="53" t="str">
        <f>[1]TDSheet!AB15</f>
        <v>шт</v>
      </c>
      <c r="E9" s="54">
        <v>5</v>
      </c>
      <c r="F9" s="55">
        <v>13600</v>
      </c>
      <c r="G9" s="56">
        <v>14000</v>
      </c>
      <c r="H9" s="57">
        <v>15000</v>
      </c>
      <c r="I9" s="58">
        <f t="shared" ref="I9:I22" si="0">F9*E9</f>
        <v>68000</v>
      </c>
      <c r="J9" s="59">
        <f t="shared" ref="J9:J22" si="1">G9*E9</f>
        <v>70000</v>
      </c>
      <c r="K9" s="60">
        <f t="shared" ref="K9:K22" si="2">H9*E9</f>
        <v>75000</v>
      </c>
    </row>
    <row r="10" spans="2:26" ht="15" hidden="1" customHeight="1" x14ac:dyDescent="0.25">
      <c r="B10" s="30"/>
      <c r="C10" s="44" t="s">
        <v>12</v>
      </c>
      <c r="D10" s="45"/>
      <c r="E10" s="46"/>
      <c r="F10" s="36">
        <v>2623</v>
      </c>
      <c r="G10" s="37"/>
      <c r="H10" s="38"/>
      <c r="I10" s="36">
        <f t="shared" si="0"/>
        <v>0</v>
      </c>
      <c r="J10" s="37">
        <f t="shared" si="1"/>
        <v>0</v>
      </c>
      <c r="K10" s="38">
        <f t="shared" si="2"/>
        <v>0</v>
      </c>
    </row>
    <row r="11" spans="2:26" hidden="1" x14ac:dyDescent="0.25">
      <c r="B11" s="23"/>
      <c r="C11" s="34" t="s">
        <v>13</v>
      </c>
      <c r="D11" s="39"/>
      <c r="E11" s="31"/>
      <c r="F11" s="25">
        <v>6650</v>
      </c>
      <c r="G11" s="24"/>
      <c r="H11" s="26"/>
      <c r="I11" s="25">
        <f t="shared" si="0"/>
        <v>0</v>
      </c>
      <c r="J11" s="24">
        <f t="shared" si="1"/>
        <v>0</v>
      </c>
      <c r="K11" s="26">
        <f t="shared" si="2"/>
        <v>0</v>
      </c>
    </row>
    <row r="12" spans="2:26" hidden="1" x14ac:dyDescent="0.25">
      <c r="B12" s="23"/>
      <c r="C12" s="34" t="s">
        <v>14</v>
      </c>
      <c r="D12" s="39"/>
      <c r="E12" s="31"/>
      <c r="F12" s="25">
        <v>5935</v>
      </c>
      <c r="G12" s="24"/>
      <c r="H12" s="26"/>
      <c r="I12" s="25">
        <f t="shared" si="0"/>
        <v>0</v>
      </c>
      <c r="J12" s="24">
        <f t="shared" si="1"/>
        <v>0</v>
      </c>
      <c r="K12" s="26">
        <f t="shared" si="2"/>
        <v>0</v>
      </c>
    </row>
    <row r="13" spans="2:26" hidden="1" x14ac:dyDescent="0.25">
      <c r="B13" s="23"/>
      <c r="C13" s="34" t="s">
        <v>15</v>
      </c>
      <c r="D13" s="39"/>
      <c r="E13" s="31"/>
      <c r="F13" s="25">
        <v>5571</v>
      </c>
      <c r="G13" s="24"/>
      <c r="H13" s="26"/>
      <c r="I13" s="25">
        <f t="shared" si="0"/>
        <v>0</v>
      </c>
      <c r="J13" s="24">
        <f t="shared" si="1"/>
        <v>0</v>
      </c>
      <c r="K13" s="26">
        <f t="shared" si="2"/>
        <v>0</v>
      </c>
    </row>
    <row r="14" spans="2:26" hidden="1" x14ac:dyDescent="0.25">
      <c r="B14" s="23"/>
      <c r="C14" s="34" t="s">
        <v>16</v>
      </c>
      <c r="D14" s="39"/>
      <c r="E14" s="31"/>
      <c r="F14" s="25">
        <v>14312</v>
      </c>
      <c r="G14" s="24"/>
      <c r="H14" s="26"/>
      <c r="I14" s="25">
        <f t="shared" si="0"/>
        <v>0</v>
      </c>
      <c r="J14" s="24">
        <f t="shared" si="1"/>
        <v>0</v>
      </c>
      <c r="K14" s="26">
        <f t="shared" si="2"/>
        <v>0</v>
      </c>
    </row>
    <row r="15" spans="2:26" hidden="1" x14ac:dyDescent="0.25">
      <c r="B15" s="23"/>
      <c r="C15" s="34" t="s">
        <v>25</v>
      </c>
      <c r="D15" s="39"/>
      <c r="E15" s="31"/>
      <c r="F15" s="25">
        <v>4852</v>
      </c>
      <c r="G15" s="24"/>
      <c r="H15" s="26"/>
      <c r="I15" s="25">
        <f t="shared" si="0"/>
        <v>0</v>
      </c>
      <c r="J15" s="24">
        <f t="shared" si="1"/>
        <v>0</v>
      </c>
      <c r="K15" s="26">
        <f t="shared" si="2"/>
        <v>0</v>
      </c>
    </row>
    <row r="16" spans="2:26" hidden="1" x14ac:dyDescent="0.25">
      <c r="B16" s="23"/>
      <c r="C16" s="35"/>
      <c r="D16" s="40"/>
      <c r="E16" s="32"/>
      <c r="F16" s="33"/>
      <c r="G16" s="24"/>
      <c r="H16" s="26"/>
      <c r="I16" s="25">
        <f t="shared" si="0"/>
        <v>0</v>
      </c>
      <c r="J16" s="24">
        <f t="shared" si="1"/>
        <v>0</v>
      </c>
      <c r="K16" s="26">
        <f t="shared" si="2"/>
        <v>0</v>
      </c>
    </row>
    <row r="17" spans="2:15" hidden="1" x14ac:dyDescent="0.25">
      <c r="B17" s="23"/>
      <c r="C17" s="34" t="s">
        <v>17</v>
      </c>
      <c r="D17" s="39"/>
      <c r="E17" s="31"/>
      <c r="F17" s="25">
        <v>3116</v>
      </c>
      <c r="G17" s="24"/>
      <c r="H17" s="26"/>
      <c r="I17" s="25">
        <f t="shared" si="0"/>
        <v>0</v>
      </c>
      <c r="J17" s="24">
        <f t="shared" si="1"/>
        <v>0</v>
      </c>
      <c r="K17" s="26">
        <f t="shared" si="2"/>
        <v>0</v>
      </c>
    </row>
    <row r="18" spans="2:15" hidden="1" x14ac:dyDescent="0.25">
      <c r="B18" s="23"/>
      <c r="C18" s="35"/>
      <c r="D18" s="40"/>
      <c r="E18" s="32"/>
      <c r="F18" s="33"/>
      <c r="G18" s="24"/>
      <c r="H18" s="26"/>
      <c r="I18" s="25">
        <f t="shared" si="0"/>
        <v>0</v>
      </c>
      <c r="J18" s="24">
        <f t="shared" si="1"/>
        <v>0</v>
      </c>
      <c r="K18" s="26">
        <f t="shared" si="2"/>
        <v>0</v>
      </c>
    </row>
    <row r="19" spans="2:15" hidden="1" x14ac:dyDescent="0.25">
      <c r="B19" s="23"/>
      <c r="C19" s="34" t="s">
        <v>19</v>
      </c>
      <c r="D19" s="39"/>
      <c r="E19" s="31"/>
      <c r="F19" s="25">
        <v>6262</v>
      </c>
      <c r="G19" s="24"/>
      <c r="H19" s="26"/>
      <c r="I19" s="25">
        <f t="shared" si="0"/>
        <v>0</v>
      </c>
      <c r="J19" s="24">
        <f t="shared" si="1"/>
        <v>0</v>
      </c>
      <c r="K19" s="26">
        <f t="shared" si="2"/>
        <v>0</v>
      </c>
    </row>
    <row r="20" spans="2:15" hidden="1" x14ac:dyDescent="0.25">
      <c r="B20" s="23"/>
      <c r="C20" s="34" t="s">
        <v>20</v>
      </c>
      <c r="D20" s="39"/>
      <c r="E20" s="31"/>
      <c r="F20" s="25">
        <v>10062</v>
      </c>
      <c r="G20" s="24"/>
      <c r="H20" s="26"/>
      <c r="I20" s="25">
        <f t="shared" si="0"/>
        <v>0</v>
      </c>
      <c r="J20" s="24">
        <f t="shared" si="1"/>
        <v>0</v>
      </c>
      <c r="K20" s="26">
        <f t="shared" si="2"/>
        <v>0</v>
      </c>
    </row>
    <row r="21" spans="2:15" hidden="1" x14ac:dyDescent="0.25">
      <c r="B21" s="23"/>
      <c r="C21" s="34" t="s">
        <v>21</v>
      </c>
      <c r="D21" s="39"/>
      <c r="E21" s="31"/>
      <c r="F21" s="25">
        <v>27260</v>
      </c>
      <c r="G21" s="24"/>
      <c r="H21" s="26"/>
      <c r="I21" s="25">
        <f t="shared" si="0"/>
        <v>0</v>
      </c>
      <c r="J21" s="24">
        <f t="shared" si="1"/>
        <v>0</v>
      </c>
      <c r="K21" s="26">
        <f t="shared" si="2"/>
        <v>0</v>
      </c>
    </row>
    <row r="22" spans="2:15" hidden="1" x14ac:dyDescent="0.25">
      <c r="B22" s="23"/>
      <c r="C22" s="35"/>
      <c r="D22" s="40"/>
      <c r="E22" s="32"/>
      <c r="F22" s="33"/>
      <c r="G22" s="24"/>
      <c r="H22" s="26"/>
      <c r="I22" s="25">
        <f t="shared" si="0"/>
        <v>0</v>
      </c>
      <c r="J22" s="24">
        <f t="shared" si="1"/>
        <v>0</v>
      </c>
      <c r="K22" s="26">
        <f t="shared" si="2"/>
        <v>0</v>
      </c>
    </row>
    <row r="23" spans="2:15" ht="16.5" thickBot="1" x14ac:dyDescent="0.3">
      <c r="C23" s="82" t="s">
        <v>32</v>
      </c>
      <c r="D23" s="82"/>
      <c r="E23" s="82"/>
      <c r="F23" s="82"/>
      <c r="G23" s="82"/>
      <c r="H23" s="82"/>
      <c r="I23" s="27">
        <f>SUM(I9:I22)</f>
        <v>68000</v>
      </c>
      <c r="J23" s="28">
        <f>SUM(J9:J22)</f>
        <v>70000</v>
      </c>
      <c r="K23" s="29">
        <f>SUM(K9:K22)</f>
        <v>75000</v>
      </c>
    </row>
    <row r="24" spans="2:15" ht="3.75" customHeight="1" x14ac:dyDescent="0.25"/>
    <row r="25" spans="2:15" ht="28.5" customHeight="1" x14ac:dyDescent="0.25">
      <c r="B25" s="52" t="s">
        <v>40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41"/>
      <c r="O25" s="41"/>
    </row>
    <row r="26" spans="2:15" ht="30" customHeight="1" x14ac:dyDescent="0.25">
      <c r="B26" s="73" t="s">
        <v>50</v>
      </c>
      <c r="C26" s="73"/>
      <c r="D26" s="73"/>
      <c r="E26" s="73"/>
      <c r="F26" s="73"/>
      <c r="G26" s="73"/>
      <c r="H26" s="73"/>
      <c r="I26" s="73"/>
      <c r="J26" s="73"/>
      <c r="K26" s="73"/>
      <c r="L26" s="41"/>
      <c r="M26" s="41"/>
      <c r="N26" s="41"/>
      <c r="O26" s="41"/>
    </row>
    <row r="27" spans="2:15" ht="13.5" customHeight="1" x14ac:dyDescent="0.25">
      <c r="B27" s="74" t="s">
        <v>39</v>
      </c>
      <c r="C27" s="74"/>
      <c r="D27" s="74"/>
      <c r="E27" s="74"/>
      <c r="F27" s="74"/>
      <c r="G27" s="74"/>
      <c r="H27" s="74"/>
      <c r="I27" s="74"/>
      <c r="J27" s="74"/>
      <c r="K27" s="74"/>
      <c r="L27" s="41"/>
      <c r="M27" s="41"/>
      <c r="N27" s="41"/>
      <c r="O27" s="41"/>
    </row>
    <row r="28" spans="2:15" ht="12.75" customHeight="1" x14ac:dyDescent="0.25">
      <c r="B28" s="74" t="s">
        <v>43</v>
      </c>
      <c r="C28" s="74"/>
      <c r="D28" s="74"/>
      <c r="E28" s="74"/>
      <c r="F28" s="74"/>
      <c r="G28" s="74"/>
      <c r="H28" s="74"/>
      <c r="I28" s="74"/>
      <c r="J28" s="74"/>
      <c r="K28" s="74"/>
      <c r="L28" s="41"/>
      <c r="M28" s="41"/>
      <c r="N28" s="41"/>
      <c r="O28" s="41"/>
    </row>
    <row r="29" spans="2:15" ht="23.25" customHeight="1" x14ac:dyDescent="0.25">
      <c r="B29" s="75" t="s">
        <v>44</v>
      </c>
      <c r="C29" s="75"/>
      <c r="D29" s="75"/>
      <c r="E29" s="75"/>
      <c r="F29" s="75"/>
      <c r="G29" s="75"/>
      <c r="H29" s="75"/>
      <c r="I29" s="75"/>
      <c r="J29" s="75"/>
      <c r="K29" s="75"/>
      <c r="L29" s="41"/>
      <c r="M29" s="41"/>
      <c r="N29" s="41"/>
      <c r="O29" s="41"/>
    </row>
    <row r="30" spans="2:15" ht="16.5" x14ac:dyDescent="0.25"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41"/>
      <c r="M30" s="41"/>
      <c r="N30" s="41"/>
      <c r="O30" s="41"/>
    </row>
    <row r="31" spans="2:15" ht="33" customHeight="1" x14ac:dyDescent="0.25">
      <c r="B31" s="71" t="s">
        <v>35</v>
      </c>
      <c r="C31" s="71"/>
      <c r="D31" s="42"/>
      <c r="E31" s="72" t="s">
        <v>36</v>
      </c>
      <c r="F31" s="72"/>
      <c r="G31" s="72"/>
      <c r="H31" s="72"/>
      <c r="I31" s="72"/>
      <c r="J31" s="72"/>
      <c r="K31" s="72"/>
      <c r="L31" s="72"/>
      <c r="M31" s="72"/>
      <c r="N31" s="72"/>
      <c r="O31" s="72"/>
    </row>
  </sheetData>
  <mergeCells count="19">
    <mergeCell ref="B6:B8"/>
    <mergeCell ref="F8:H8"/>
    <mergeCell ref="I8:K8"/>
    <mergeCell ref="C23:H23"/>
    <mergeCell ref="F6:K6"/>
    <mergeCell ref="E6:E8"/>
    <mergeCell ref="B31:C31"/>
    <mergeCell ref="E31:O31"/>
    <mergeCell ref="B26:K26"/>
    <mergeCell ref="B27:K27"/>
    <mergeCell ref="B28:K28"/>
    <mergeCell ref="B30:K30"/>
    <mergeCell ref="B29:K29"/>
    <mergeCell ref="C3:X3"/>
    <mergeCell ref="C4:X4"/>
    <mergeCell ref="C5:X5"/>
    <mergeCell ref="H1:K1"/>
    <mergeCell ref="D6:D8"/>
    <mergeCell ref="C6:C7"/>
  </mergeCells>
  <pageMargins left="3.937007874015748E-2" right="3.937007874015748E-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Сверкалов Александр Петрович</dc:creator>
  <cp:lastModifiedBy>Белова Юлия Витальевна</cp:lastModifiedBy>
  <cp:lastPrinted>2026-04-30T07:07:46Z</cp:lastPrinted>
  <dcterms:created xsi:type="dcterms:W3CDTF">2014-02-06T07:15:40Z</dcterms:created>
  <dcterms:modified xsi:type="dcterms:W3CDTF">2026-05-12T12:13:23Z</dcterms:modified>
</cp:coreProperties>
</file>