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1040" tabRatio="92"/>
  </bookViews>
  <sheets>
    <sheet name="НМЦК" sheetId="1" r:id="rId1"/>
  </sheets>
  <definedNames>
    <definedName name="_GoBack" localSheetId="0">НМЦК!#REF!</definedName>
    <definedName name="_xlnm._FilterDatabase" localSheetId="0" hidden="1">НМЦК!$A$9:$M$22</definedName>
    <definedName name="_xlnm.Print_Area" localSheetId="0">НМЦК!$A$1:$J$24</definedName>
  </definedNames>
  <calcPr calcId="125725"/>
</workbook>
</file>

<file path=xl/calcChain.xml><?xml version="1.0" encoding="utf-8"?>
<calcChain xmlns="http://schemas.openxmlformats.org/spreadsheetml/2006/main">
  <c r="H10" i="1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I10"/>
  <c r="I11"/>
  <c r="I12"/>
  <c r="I13"/>
  <c r="I14"/>
  <c r="I15"/>
  <c r="I16"/>
  <c r="I17"/>
  <c r="G18"/>
  <c r="F18"/>
  <c r="E18"/>
  <c r="D18"/>
  <c r="H18" l="1"/>
  <c r="J18" l="1"/>
  <c r="J24" s="1"/>
</calcChain>
</file>

<file path=xl/sharedStrings.xml><?xml version="1.0" encoding="utf-8"?>
<sst xmlns="http://schemas.openxmlformats.org/spreadsheetml/2006/main" count="38" uniqueCount="31">
  <si>
    <t>Ед. измер.</t>
  </si>
  <si>
    <t>Кол-во</t>
  </si>
  <si>
    <t>№
п/п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</si>
  <si>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</si>
  <si>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</si>
  <si>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</si>
  <si>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</si>
  <si>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* Применение корректирующих коэффициентов и индексов в рамках данного исследования нецелесообразно.</t>
  </si>
  <si>
    <t>ИТОГО:</t>
  </si>
  <si>
    <t>Наименование и характеристики объекта закупки</t>
  </si>
  <si>
    <t xml:space="preserve">     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</si>
  <si>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Проведенные исследования позволяют определить цену договора в размере (руб., коп.):</t>
  </si>
  <si>
    <t>Таблица цен для определения начальной (максимальной) цены договора</t>
  </si>
  <si>
    <t>Метод определения ЦД: метод сопоставимых рыночных цен (анализа рынка)</t>
  </si>
  <si>
    <t xml:space="preserve">Среднее квадратичное отклонение цены за единицу </t>
  </si>
  <si>
    <t xml:space="preserve">Коэфф. вариации (V), % </t>
  </si>
  <si>
    <t>НМЦК (рын)***, руб.</t>
  </si>
  <si>
    <t xml:space="preserve">Предложение №1                                                  
</t>
  </si>
  <si>
    <t xml:space="preserve">Предложение №2                      
</t>
  </si>
  <si>
    <t xml:space="preserve">Предложение №3              
</t>
  </si>
  <si>
    <t>Обоснование цены договора для определения поставщика (подрядчика, исполнителя) по объекту закупки:</t>
  </si>
  <si>
    <t>шт</t>
  </si>
  <si>
    <t>Приобретение строительных мате-риалов</t>
  </si>
  <si>
    <t>Краска фасадная для наружных
и внутренних работ (13 кг)</t>
  </si>
  <si>
    <t>Колер (салатный)</t>
  </si>
  <si>
    <t>Эмаль алкидная (белая)( 5,5 кг)</t>
  </si>
  <si>
    <t>Эмаль для пола (2,9 кг)</t>
  </si>
  <si>
    <t>Валик (250 мм)</t>
  </si>
  <si>
    <t>Панель ПВХ белая (3000 мм х
500 мм)</t>
  </si>
  <si>
    <t>L-профиль (3000 мм) белый</t>
  </si>
  <si>
    <t>Клей Русский Титан 0,5 л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</si>
</sst>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6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Arial"/>
      <family val="2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PT Astra Serif"/>
      <family val="1"/>
      <charset val="204"/>
    </font>
    <font>
      <sz val="12"/>
      <color rgb="FF000000"/>
      <name val="Times New Roman"/>
      <family val="1"/>
      <charset val="204"/>
    </font>
    <font>
      <sz val="12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9" fillId="0" borderId="0" xfId="0" applyFont="1"/>
    <xf numFmtId="0" fontId="12" fillId="0" borderId="0" xfId="0" applyFont="1" applyAlignment="1">
      <alignment horizontal="left" vertical="center"/>
    </xf>
    <xf numFmtId="0" fontId="3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8" fillId="2" borderId="0" xfId="0" applyFont="1" applyFill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0" fontId="0" fillId="0" borderId="7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justify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top" wrapText="1"/>
    </xf>
    <xf numFmtId="0" fontId="4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115388</xdr:colOff>
      <xdr:row>8</xdr:row>
      <xdr:rowOff>1206139</xdr:rowOff>
    </xdr:from>
    <xdr:to>
      <xdr:col>7</xdr:col>
      <xdr:colOff>828673</xdr:colOff>
      <xdr:row>9</xdr:row>
      <xdr:rowOff>12807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2274" y="4134396"/>
          <a:ext cx="711927" cy="341554"/>
        </a:xfrm>
        <a:prstGeom prst="rect">
          <a:avLst/>
        </a:prstGeom>
      </xdr:spPr>
    </xdr:pic>
    <xdr:clientData/>
  </xdr:twoCellAnchor>
  <xdr:twoCellAnchor editAs="oneCell">
    <xdr:from>
      <xdr:col>8</xdr:col>
      <xdr:colOff>54429</xdr:colOff>
      <xdr:row>8</xdr:row>
      <xdr:rowOff>1055915</xdr:rowOff>
    </xdr:from>
    <xdr:to>
      <xdr:col>8</xdr:col>
      <xdr:colOff>685800</xdr:colOff>
      <xdr:row>8</xdr:row>
      <xdr:rowOff>1291285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7A948CC-AC4A-45D9-9302-5338E8DE3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83686" y="3984172"/>
          <a:ext cx="631371" cy="235370"/>
        </a:xfrm>
        <a:prstGeom prst="rect">
          <a:avLst/>
        </a:prstGeom>
      </xdr:spPr>
    </xdr:pic>
    <xdr:clientData/>
  </xdr:twoCellAnchor>
  <xdr:twoCellAnchor editAs="oneCell">
    <xdr:from>
      <xdr:col>9</xdr:col>
      <xdr:colOff>160449</xdr:colOff>
      <xdr:row>8</xdr:row>
      <xdr:rowOff>1045028</xdr:rowOff>
    </xdr:from>
    <xdr:to>
      <xdr:col>9</xdr:col>
      <xdr:colOff>1000124</xdr:colOff>
      <xdr:row>8</xdr:row>
      <xdr:rowOff>1356359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446A2660-ECB0-433A-B249-90FB2FB5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840820" y="3973285"/>
          <a:ext cx="839516" cy="311331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8</xdr:row>
      <xdr:rowOff>1206139</xdr:rowOff>
    </xdr:from>
    <xdr:to>
      <xdr:col>7</xdr:col>
      <xdr:colOff>828673</xdr:colOff>
      <xdr:row>9</xdr:row>
      <xdr:rowOff>12807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3873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8</xdr:row>
      <xdr:rowOff>1206139</xdr:rowOff>
    </xdr:from>
    <xdr:to>
      <xdr:col>7</xdr:col>
      <xdr:colOff>828673</xdr:colOff>
      <xdr:row>9</xdr:row>
      <xdr:rowOff>12807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3873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8</xdr:row>
      <xdr:rowOff>1206139</xdr:rowOff>
    </xdr:from>
    <xdr:to>
      <xdr:col>7</xdr:col>
      <xdr:colOff>828673</xdr:colOff>
      <xdr:row>9</xdr:row>
      <xdr:rowOff>12807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3873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9</xdr:row>
      <xdr:rowOff>1206139</xdr:rowOff>
    </xdr:from>
    <xdr:to>
      <xdr:col>7</xdr:col>
      <xdr:colOff>828673</xdr:colOff>
      <xdr:row>10</xdr:row>
      <xdr:rowOff>12807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3873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9</xdr:row>
      <xdr:rowOff>1206139</xdr:rowOff>
    </xdr:from>
    <xdr:to>
      <xdr:col>7</xdr:col>
      <xdr:colOff>828673</xdr:colOff>
      <xdr:row>10</xdr:row>
      <xdr:rowOff>12807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3873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9</xdr:row>
      <xdr:rowOff>1206139</xdr:rowOff>
    </xdr:from>
    <xdr:to>
      <xdr:col>7</xdr:col>
      <xdr:colOff>828673</xdr:colOff>
      <xdr:row>10</xdr:row>
      <xdr:rowOff>12807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3873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9</xdr:row>
      <xdr:rowOff>1206139</xdr:rowOff>
    </xdr:from>
    <xdr:to>
      <xdr:col>7</xdr:col>
      <xdr:colOff>828673</xdr:colOff>
      <xdr:row>10</xdr:row>
      <xdr:rowOff>12807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3873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10</xdr:row>
      <xdr:rowOff>1206139</xdr:rowOff>
    </xdr:from>
    <xdr:to>
      <xdr:col>7</xdr:col>
      <xdr:colOff>828673</xdr:colOff>
      <xdr:row>11</xdr:row>
      <xdr:rowOff>12807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3873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10</xdr:row>
      <xdr:rowOff>1206139</xdr:rowOff>
    </xdr:from>
    <xdr:to>
      <xdr:col>7</xdr:col>
      <xdr:colOff>828673</xdr:colOff>
      <xdr:row>11</xdr:row>
      <xdr:rowOff>12807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3873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10</xdr:row>
      <xdr:rowOff>1206139</xdr:rowOff>
    </xdr:from>
    <xdr:to>
      <xdr:col>7</xdr:col>
      <xdr:colOff>828673</xdr:colOff>
      <xdr:row>11</xdr:row>
      <xdr:rowOff>12807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3873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10</xdr:row>
      <xdr:rowOff>1206139</xdr:rowOff>
    </xdr:from>
    <xdr:to>
      <xdr:col>7</xdr:col>
      <xdr:colOff>828673</xdr:colOff>
      <xdr:row>11</xdr:row>
      <xdr:rowOff>12807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3873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11</xdr:row>
      <xdr:rowOff>1206139</xdr:rowOff>
    </xdr:from>
    <xdr:to>
      <xdr:col>7</xdr:col>
      <xdr:colOff>828673</xdr:colOff>
      <xdr:row>12</xdr:row>
      <xdr:rowOff>12807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5397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11</xdr:row>
      <xdr:rowOff>1206139</xdr:rowOff>
    </xdr:from>
    <xdr:to>
      <xdr:col>7</xdr:col>
      <xdr:colOff>828673</xdr:colOff>
      <xdr:row>12</xdr:row>
      <xdr:rowOff>12807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5397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11</xdr:row>
      <xdr:rowOff>1206139</xdr:rowOff>
    </xdr:from>
    <xdr:to>
      <xdr:col>7</xdr:col>
      <xdr:colOff>828673</xdr:colOff>
      <xdr:row>12</xdr:row>
      <xdr:rowOff>12807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5397139"/>
          <a:ext cx="713285" cy="330668"/>
        </a:xfrm>
        <a:prstGeom prst="rect">
          <a:avLst/>
        </a:prstGeom>
      </xdr:spPr>
    </xdr:pic>
    <xdr:clientData/>
  </xdr:twoCellAnchor>
  <xdr:twoCellAnchor editAs="oneCell">
    <xdr:from>
      <xdr:col>7</xdr:col>
      <xdr:colOff>115388</xdr:colOff>
      <xdr:row>11</xdr:row>
      <xdr:rowOff>1206139</xdr:rowOff>
    </xdr:from>
    <xdr:to>
      <xdr:col>7</xdr:col>
      <xdr:colOff>828673</xdr:colOff>
      <xdr:row>12</xdr:row>
      <xdr:rowOff>12807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EC8D6435-5A5C-4DC6-A277-EEA7F322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388" y="5397139"/>
          <a:ext cx="713285" cy="330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AR43"/>
  <sheetViews>
    <sheetView tabSelected="1" topLeftCell="A20" zoomScale="70" zoomScaleNormal="70" zoomScaleSheetLayoutView="80" zoomScalePageLayoutView="63" workbookViewId="0">
      <selection activeCell="AH10" sqref="AH10"/>
    </sheetView>
  </sheetViews>
  <sheetFormatPr defaultColWidth="10.33203125" defaultRowHeight="11.25"/>
  <cols>
    <col min="1" max="1" width="7.33203125" style="4" customWidth="1"/>
    <col min="2" max="2" width="62.5" style="4" customWidth="1"/>
    <col min="3" max="3" width="11.33203125" style="4" customWidth="1"/>
    <col min="4" max="4" width="9.5" customWidth="1"/>
    <col min="5" max="5" width="32.33203125" customWidth="1"/>
    <col min="6" max="6" width="33" customWidth="1"/>
    <col min="7" max="7" width="30.1640625" customWidth="1"/>
    <col min="8" max="8" width="19" customWidth="1"/>
    <col min="9" max="9" width="14" customWidth="1"/>
    <col min="10" max="10" width="20" customWidth="1"/>
    <col min="11" max="11" width="0.5" customWidth="1"/>
    <col min="12" max="12" width="0.1640625" customWidth="1"/>
    <col min="13" max="13" width="10" hidden="1" customWidth="1"/>
    <col min="14" max="32" width="0" hidden="1" customWidth="1"/>
  </cols>
  <sheetData>
    <row r="1" spans="1:44" ht="10.5" customHeight="1">
      <c r="A1" s="3"/>
      <c r="B1"/>
      <c r="C1"/>
    </row>
    <row r="2" spans="1:44" ht="20.45" customHeight="1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</row>
    <row r="3" spans="1:44" ht="35.450000000000003" customHeight="1">
      <c r="A3" s="59" t="s">
        <v>22</v>
      </c>
      <c r="B3" s="59"/>
      <c r="C3" s="59"/>
      <c r="D3" s="59"/>
      <c r="E3" s="59"/>
      <c r="F3" s="59"/>
      <c r="G3" s="59"/>
      <c r="H3" s="59"/>
      <c r="I3" s="59"/>
      <c r="J3" s="59"/>
    </row>
    <row r="4" spans="1:44" ht="71.45" customHeight="1">
      <c r="A4" s="74" t="s">
        <v>10</v>
      </c>
      <c r="B4" s="74"/>
      <c r="C4" s="74"/>
      <c r="D4" s="74"/>
      <c r="E4" s="74"/>
      <c r="F4" s="74"/>
      <c r="G4" s="74"/>
      <c r="H4" s="74"/>
      <c r="I4" s="74"/>
      <c r="J4" s="74"/>
    </row>
    <row r="5" spans="1:44" ht="22.5" customHeight="1">
      <c r="A5" s="75" t="s">
        <v>13</v>
      </c>
      <c r="B5" s="75"/>
      <c r="C5" s="75"/>
      <c r="D5" s="75"/>
      <c r="E5" s="75"/>
      <c r="F5" s="75"/>
      <c r="G5" s="75"/>
      <c r="H5" s="75"/>
      <c r="I5" s="75"/>
      <c r="J5" s="75"/>
    </row>
    <row r="6" spans="1:44" s="5" customFormat="1" ht="15.6" customHeight="1">
      <c r="A6" s="62" t="s">
        <v>2</v>
      </c>
      <c r="B6" s="69" t="s">
        <v>12</v>
      </c>
      <c r="C6" s="69"/>
      <c r="D6" s="69"/>
      <c r="E6" s="69"/>
      <c r="F6" s="69"/>
      <c r="G6" s="69"/>
      <c r="H6" s="69"/>
      <c r="I6" s="69"/>
      <c r="J6" s="69"/>
    </row>
    <row r="7" spans="1:44" s="5" customFormat="1" ht="12.75" customHeight="1">
      <c r="A7" s="63"/>
      <c r="B7" s="60" t="s">
        <v>9</v>
      </c>
      <c r="C7" s="65" t="s">
        <v>0</v>
      </c>
      <c r="D7" s="67" t="s">
        <v>1</v>
      </c>
      <c r="E7" s="70" t="s">
        <v>6</v>
      </c>
      <c r="F7" s="71"/>
      <c r="G7" s="71"/>
      <c r="H7" s="60" t="s">
        <v>3</v>
      </c>
      <c r="I7" s="60"/>
      <c r="J7" s="60"/>
    </row>
    <row r="8" spans="1:44" s="5" customFormat="1" ht="21" customHeight="1" thickBot="1">
      <c r="A8" s="63"/>
      <c r="B8" s="60"/>
      <c r="C8" s="65"/>
      <c r="D8" s="67"/>
      <c r="E8" s="72"/>
      <c r="F8" s="73"/>
      <c r="G8" s="73"/>
      <c r="H8" s="60"/>
      <c r="I8" s="60"/>
      <c r="J8" s="60"/>
    </row>
    <row r="9" spans="1:44" s="5" customFormat="1" ht="120.6" customHeight="1" thickBot="1">
      <c r="A9" s="64"/>
      <c r="B9" s="61"/>
      <c r="C9" s="66"/>
      <c r="D9" s="68"/>
      <c r="E9" s="25" t="s">
        <v>17</v>
      </c>
      <c r="F9" s="25" t="s">
        <v>18</v>
      </c>
      <c r="G9" s="25" t="s">
        <v>19</v>
      </c>
      <c r="H9" s="26" t="s">
        <v>14</v>
      </c>
      <c r="I9" s="27" t="s">
        <v>15</v>
      </c>
      <c r="J9" s="27" t="s">
        <v>16</v>
      </c>
    </row>
    <row r="10" spans="1:44" s="5" customFormat="1" ht="120.6" customHeight="1" thickBot="1">
      <c r="A10" s="24">
        <v>1</v>
      </c>
      <c r="B10" s="51" t="s">
        <v>23</v>
      </c>
      <c r="C10" s="46" t="s">
        <v>21</v>
      </c>
      <c r="D10" s="50">
        <v>2</v>
      </c>
      <c r="E10" s="58">
        <v>1295</v>
      </c>
      <c r="F10" s="54">
        <v>1300</v>
      </c>
      <c r="G10" s="55">
        <v>1299</v>
      </c>
      <c r="H10" s="37">
        <f>AVERAGE(E10:G10)</f>
        <v>1298</v>
      </c>
      <c r="I10" s="38">
        <f t="shared" ref="I10:I17" si="0">STDEV(E10:G10)/AVERAGE(E10:G10)*100</f>
        <v>0.20383292072916723</v>
      </c>
      <c r="J10" s="38">
        <f>D10*H10</f>
        <v>2596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45"/>
      <c r="AG10" s="30"/>
      <c r="AH10" s="40"/>
      <c r="AI10" s="41"/>
      <c r="AJ10" s="42"/>
      <c r="AK10" s="42"/>
      <c r="AL10" s="42"/>
      <c r="AM10" s="43"/>
      <c r="AN10" s="44"/>
      <c r="AO10" s="44"/>
      <c r="AP10" s="39"/>
      <c r="AQ10" s="39"/>
      <c r="AR10" s="39"/>
    </row>
    <row r="11" spans="1:44" s="5" customFormat="1" ht="120.6" customHeight="1" thickBot="1">
      <c r="A11" s="49">
        <v>2</v>
      </c>
      <c r="B11" s="52" t="s">
        <v>24</v>
      </c>
      <c r="C11" s="46" t="s">
        <v>21</v>
      </c>
      <c r="D11" s="50">
        <v>2</v>
      </c>
      <c r="E11" s="58">
        <v>70</v>
      </c>
      <c r="F11" s="56">
        <v>71</v>
      </c>
      <c r="G11" s="57">
        <v>69</v>
      </c>
      <c r="H11" s="37">
        <f t="shared" ref="H11:H17" si="1">AVERAGE(E11:G11)</f>
        <v>70</v>
      </c>
      <c r="I11" s="38">
        <f t="shared" si="0"/>
        <v>1.4285714285714286</v>
      </c>
      <c r="J11" s="38">
        <f t="shared" ref="J11:J17" si="2">D11*H11</f>
        <v>140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45"/>
      <c r="AG11" s="30"/>
      <c r="AH11" s="40"/>
      <c r="AI11" s="41"/>
      <c r="AJ11" s="42"/>
      <c r="AK11" s="42"/>
      <c r="AL11" s="42"/>
      <c r="AM11" s="43"/>
      <c r="AN11" s="44"/>
      <c r="AO11" s="44"/>
      <c r="AP11" s="39"/>
      <c r="AQ11" s="39"/>
      <c r="AR11" s="39"/>
    </row>
    <row r="12" spans="1:44" s="5" customFormat="1" ht="120.6" customHeight="1" thickBot="1">
      <c r="A12" s="49">
        <v>3</v>
      </c>
      <c r="B12" s="52" t="s">
        <v>25</v>
      </c>
      <c r="C12" s="46" t="s">
        <v>21</v>
      </c>
      <c r="D12" s="50">
        <v>1</v>
      </c>
      <c r="E12" s="58">
        <v>1700</v>
      </c>
      <c r="F12" s="56">
        <v>1700</v>
      </c>
      <c r="G12" s="57">
        <v>1683</v>
      </c>
      <c r="H12" s="37">
        <f t="shared" si="1"/>
        <v>1694.3333333333333</v>
      </c>
      <c r="I12" s="38">
        <f t="shared" si="0"/>
        <v>0.57928120654384163</v>
      </c>
      <c r="J12" s="38">
        <f t="shared" si="2"/>
        <v>1694.3333333333333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45"/>
      <c r="AG12" s="30"/>
      <c r="AH12" s="40"/>
      <c r="AI12" s="41"/>
      <c r="AJ12" s="42"/>
      <c r="AK12" s="42"/>
      <c r="AL12" s="42"/>
      <c r="AM12" s="43"/>
      <c r="AN12" s="44"/>
      <c r="AO12" s="44"/>
      <c r="AP12" s="39"/>
      <c r="AQ12" s="39"/>
      <c r="AR12" s="39"/>
    </row>
    <row r="13" spans="1:44" s="5" customFormat="1" ht="120.6" customHeight="1" thickBot="1">
      <c r="A13" s="24">
        <v>4</v>
      </c>
      <c r="B13" s="52" t="s">
        <v>26</v>
      </c>
      <c r="C13" s="46" t="s">
        <v>21</v>
      </c>
      <c r="D13" s="50">
        <v>1</v>
      </c>
      <c r="E13" s="58">
        <v>540</v>
      </c>
      <c r="F13" s="56">
        <v>546</v>
      </c>
      <c r="G13" s="57">
        <v>545</v>
      </c>
      <c r="H13" s="37">
        <f t="shared" si="1"/>
        <v>543.66666666666663</v>
      </c>
      <c r="I13" s="38">
        <f t="shared" si="0"/>
        <v>0.59127227228595347</v>
      </c>
      <c r="J13" s="38">
        <f t="shared" si="2"/>
        <v>543.66666666666663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45"/>
      <c r="AG13" s="30"/>
      <c r="AH13" s="40"/>
      <c r="AI13" s="41"/>
      <c r="AJ13" s="42"/>
      <c r="AK13" s="42"/>
      <c r="AL13" s="42"/>
      <c r="AM13" s="43"/>
      <c r="AN13" s="44"/>
      <c r="AO13" s="44"/>
      <c r="AP13" s="39"/>
      <c r="AQ13" s="39"/>
      <c r="AR13" s="39"/>
    </row>
    <row r="14" spans="1:44" s="5" customFormat="1" ht="120.6" customHeight="1" thickBot="1">
      <c r="A14" s="47">
        <v>5</v>
      </c>
      <c r="B14" s="52" t="s">
        <v>27</v>
      </c>
      <c r="C14" s="46" t="s">
        <v>21</v>
      </c>
      <c r="D14" s="50">
        <v>2</v>
      </c>
      <c r="E14" s="58">
        <v>298</v>
      </c>
      <c r="F14" s="56">
        <v>300</v>
      </c>
      <c r="G14" s="57">
        <v>296</v>
      </c>
      <c r="H14" s="37">
        <f t="shared" si="1"/>
        <v>298</v>
      </c>
      <c r="I14" s="38">
        <f t="shared" si="0"/>
        <v>0.67114093959731547</v>
      </c>
      <c r="J14" s="38">
        <f t="shared" si="2"/>
        <v>596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45"/>
      <c r="AG14" s="30"/>
      <c r="AH14" s="40"/>
      <c r="AI14" s="41"/>
      <c r="AJ14" s="42"/>
      <c r="AK14" s="42"/>
      <c r="AL14" s="42"/>
      <c r="AM14" s="43"/>
      <c r="AN14" s="44"/>
      <c r="AO14" s="44"/>
      <c r="AP14" s="39"/>
      <c r="AQ14" s="39"/>
      <c r="AR14" s="39"/>
    </row>
    <row r="15" spans="1:44" s="5" customFormat="1" ht="120.6" customHeight="1" thickBot="1">
      <c r="A15" s="47">
        <v>6</v>
      </c>
      <c r="B15" s="53" t="s">
        <v>28</v>
      </c>
      <c r="C15" s="46" t="s">
        <v>21</v>
      </c>
      <c r="D15" s="50">
        <v>1</v>
      </c>
      <c r="E15" s="58">
        <v>490</v>
      </c>
      <c r="F15" s="56">
        <v>490</v>
      </c>
      <c r="G15" s="57">
        <v>488</v>
      </c>
      <c r="H15" s="37">
        <f t="shared" si="1"/>
        <v>489.33333333333331</v>
      </c>
      <c r="I15" s="38">
        <f t="shared" si="0"/>
        <v>0.23597422446270774</v>
      </c>
      <c r="J15" s="38">
        <f t="shared" si="2"/>
        <v>489.33333333333331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45"/>
      <c r="AG15" s="30"/>
      <c r="AH15" s="40"/>
      <c r="AI15" s="41"/>
      <c r="AJ15" s="42"/>
      <c r="AK15" s="42"/>
      <c r="AL15" s="42"/>
      <c r="AM15" s="43"/>
      <c r="AN15" s="44"/>
      <c r="AO15" s="44"/>
      <c r="AP15" s="39"/>
      <c r="AQ15" s="39"/>
      <c r="AR15" s="39"/>
    </row>
    <row r="16" spans="1:44" s="5" customFormat="1" ht="120.6" customHeight="1" thickBot="1">
      <c r="A16" s="47">
        <v>7</v>
      </c>
      <c r="B16" s="53" t="s">
        <v>29</v>
      </c>
      <c r="C16" s="46" t="s">
        <v>21</v>
      </c>
      <c r="D16" s="50">
        <v>2</v>
      </c>
      <c r="E16" s="58">
        <v>45</v>
      </c>
      <c r="F16" s="56">
        <v>51</v>
      </c>
      <c r="G16" s="57">
        <v>46</v>
      </c>
      <c r="H16" s="37">
        <f t="shared" si="1"/>
        <v>47.333333333333336</v>
      </c>
      <c r="I16" s="38">
        <f t="shared" si="0"/>
        <v>6.7913033528119895</v>
      </c>
      <c r="J16" s="38">
        <f t="shared" si="2"/>
        <v>94.666666666666671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45"/>
      <c r="AG16" s="30"/>
      <c r="AH16" s="40"/>
      <c r="AI16" s="41"/>
      <c r="AJ16" s="42"/>
      <c r="AK16" s="42"/>
      <c r="AL16" s="42"/>
      <c r="AM16" s="43"/>
      <c r="AN16" s="44"/>
      <c r="AO16" s="44"/>
      <c r="AP16" s="39"/>
      <c r="AQ16" s="39"/>
      <c r="AR16" s="39"/>
    </row>
    <row r="17" spans="1:44" s="5" customFormat="1" ht="120.6" customHeight="1" thickBot="1">
      <c r="A17" s="47">
        <v>8</v>
      </c>
      <c r="B17" s="53" t="s">
        <v>30</v>
      </c>
      <c r="C17" s="46" t="s">
        <v>21</v>
      </c>
      <c r="D17" s="50">
        <v>1</v>
      </c>
      <c r="E17" s="58">
        <v>178</v>
      </c>
      <c r="F17" s="56">
        <v>180</v>
      </c>
      <c r="G17" s="57">
        <v>176</v>
      </c>
      <c r="H17" s="37">
        <f t="shared" si="1"/>
        <v>178</v>
      </c>
      <c r="I17" s="38">
        <f t="shared" si="0"/>
        <v>1.1235955056179776</v>
      </c>
      <c r="J17" s="38">
        <f t="shared" si="2"/>
        <v>178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45"/>
      <c r="AG17" s="30"/>
      <c r="AH17" s="40"/>
      <c r="AI17" s="41"/>
      <c r="AJ17" s="42"/>
      <c r="AK17" s="42"/>
      <c r="AL17" s="42"/>
      <c r="AM17" s="43"/>
      <c r="AN17" s="44"/>
      <c r="AO17" s="44"/>
      <c r="AP17" s="39"/>
      <c r="AQ17" s="39"/>
      <c r="AR17" s="39"/>
    </row>
    <row r="18" spans="1:44" s="5" customFormat="1" ht="18.600000000000001" customHeight="1" thickBot="1">
      <c r="A18" s="28"/>
      <c r="B18" s="32"/>
      <c r="C18" s="33"/>
      <c r="D18" s="34" t="e">
        <f>SUM(#REF!)</f>
        <v>#REF!</v>
      </c>
      <c r="E18" s="35">
        <f>SUM(E10:E17)</f>
        <v>4616</v>
      </c>
      <c r="F18" s="36">
        <f>SUM(F10:F17)</f>
        <v>4638</v>
      </c>
      <c r="G18" s="36">
        <f>SUM(G10:G17)</f>
        <v>4602</v>
      </c>
      <c r="H18" s="21">
        <f t="shared" ref="H18" si="3">AVERAGE(E18:G18)</f>
        <v>4618.666666666667</v>
      </c>
      <c r="I18" s="18"/>
      <c r="J18" s="19">
        <f>SUM(J10:J17)</f>
        <v>6332</v>
      </c>
    </row>
    <row r="19" spans="1:44" s="5" customFormat="1" ht="15.75">
      <c r="A19" s="6"/>
      <c r="B19" s="48"/>
      <c r="C19" s="8"/>
      <c r="D19" s="9"/>
      <c r="E19" s="9"/>
      <c r="F19" s="9"/>
      <c r="G19" s="10"/>
      <c r="H19" s="10"/>
      <c r="I19" s="11"/>
      <c r="J19" s="2"/>
    </row>
    <row r="20" spans="1:44" ht="15.6" customHeight="1" thickBot="1">
      <c r="A20" s="12"/>
      <c r="B20" s="29" t="s">
        <v>8</v>
      </c>
      <c r="C20" s="1"/>
      <c r="D20" s="13"/>
      <c r="E20" s="13"/>
      <c r="F20" s="13"/>
      <c r="G20" s="13"/>
      <c r="H20" s="13"/>
    </row>
    <row r="21" spans="1:44" ht="15.6" customHeight="1">
      <c r="A21" s="12"/>
      <c r="B21" s="7"/>
      <c r="C21" s="1"/>
      <c r="D21" s="13"/>
      <c r="E21" s="13"/>
      <c r="F21" s="13"/>
      <c r="G21" s="13"/>
      <c r="H21" s="13"/>
    </row>
    <row r="22" spans="1:44" ht="15.75">
      <c r="A22" s="12"/>
      <c r="B22" s="17" t="s">
        <v>7</v>
      </c>
      <c r="C22" s="1"/>
      <c r="D22" s="13"/>
      <c r="E22" s="13"/>
      <c r="F22" s="13"/>
      <c r="G22" s="13"/>
      <c r="H22" s="13"/>
    </row>
    <row r="23" spans="1:44" ht="15.75">
      <c r="A23" s="12"/>
      <c r="B23" s="17" t="s">
        <v>4</v>
      </c>
      <c r="C23" s="1"/>
      <c r="D23" s="13"/>
      <c r="E23" s="13"/>
      <c r="F23" s="13"/>
      <c r="G23" s="13"/>
      <c r="H23" s="13"/>
    </row>
    <row r="24" spans="1:44" ht="18.75" customHeight="1">
      <c r="A24" s="15"/>
      <c r="B24" s="17" t="s">
        <v>5</v>
      </c>
      <c r="C24" s="23"/>
      <c r="D24" s="23"/>
      <c r="E24" s="23"/>
      <c r="F24" s="23"/>
      <c r="G24" s="23"/>
      <c r="H24" s="23"/>
      <c r="I24" s="20"/>
      <c r="J24" s="22">
        <f>J18</f>
        <v>6332</v>
      </c>
    </row>
    <row r="25" spans="1:44" ht="15.75">
      <c r="B25" s="14"/>
    </row>
    <row r="26" spans="1:44" ht="56.25">
      <c r="B26" s="23" t="s">
        <v>11</v>
      </c>
      <c r="C26" s="23"/>
      <c r="D26" s="23"/>
      <c r="E26" s="23"/>
      <c r="F26" s="23"/>
      <c r="G26" s="23"/>
      <c r="H26" s="23"/>
      <c r="J26" s="22"/>
    </row>
    <row r="28" spans="1:44" ht="18.75">
      <c r="B28" s="23"/>
    </row>
    <row r="43" spans="10:10" ht="15">
      <c r="J43" s="16"/>
    </row>
  </sheetData>
  <autoFilter ref="A9:M22"/>
  <mergeCells count="11">
    <mergeCell ref="A2:J2"/>
    <mergeCell ref="B7:B9"/>
    <mergeCell ref="A6:A9"/>
    <mergeCell ref="C7:C9"/>
    <mergeCell ref="D7:D9"/>
    <mergeCell ref="B6:J6"/>
    <mergeCell ref="H7:J8"/>
    <mergeCell ref="E7:G8"/>
    <mergeCell ref="A4:J4"/>
    <mergeCell ref="A5:J5"/>
    <mergeCell ref="A3:J3"/>
  </mergeCells>
  <phoneticPr fontId="0" type="noConversion"/>
  <pageMargins left="0.25" right="0.25" top="0.75" bottom="0.75" header="0.3" footer="0.3"/>
  <pageSetup paperSize="9" scale="76" fitToHeight="0" orientation="landscape" r:id="rId1"/>
  <rowBreaks count="1" manualBreakCount="1">
    <brk id="2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User</cp:lastModifiedBy>
  <cp:revision>1</cp:revision>
  <cp:lastPrinted>2026-04-28T16:39:31Z</cp:lastPrinted>
  <dcterms:created xsi:type="dcterms:W3CDTF">2013-01-11T07:45:47Z</dcterms:created>
  <dcterms:modified xsi:type="dcterms:W3CDTF">2026-07-14T07:15:38Z</dcterms:modified>
</cp:coreProperties>
</file>