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64. ПО Континент и Секрет нет\"/>
    </mc:Choice>
  </mc:AlternateContent>
  <bookViews>
    <workbookView xWindow="0" yWindow="0" windowWidth="10755" windowHeight="1117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R11" i="1" s="1"/>
  <c r="O11" i="1"/>
  <c r="N11" i="1"/>
  <c r="L11" i="1"/>
  <c r="P11" i="1" l="1"/>
  <c r="Q10" i="1"/>
  <c r="R10" i="1" s="1"/>
  <c r="O10" i="1"/>
  <c r="N10" i="1"/>
  <c r="L10" i="1"/>
  <c r="P10" i="1" l="1"/>
  <c r="N12" i="1"/>
  <c r="O12" i="1"/>
  <c r="Q12" i="1"/>
  <c r="R12" i="1" s="1"/>
  <c r="R13" i="1" s="1"/>
  <c r="L12" i="1"/>
  <c r="P12" i="1" l="1"/>
</calcChain>
</file>

<file path=xl/sharedStrings.xml><?xml version="1.0" encoding="utf-8"?>
<sst xmlns="http://schemas.openxmlformats.org/spreadsheetml/2006/main" count="42" uniqueCount="33">
  <si>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</si>
  <si>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</si>
  <si>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</si>
  <si>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</si>
  <si>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</si>
  <si>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</si>
  <si>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</si>
  <si>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</si>
  <si>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</si>
  <si>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</si>
  <si>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</si>
  <si>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</si>
  <si>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</si>
  <si>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</si>
  <si>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</si>
  <si>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</si>
  <si>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</si>
  <si>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</si>
  <si>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</si>
  <si>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</si>
  <si>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</si>
  <si>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</si>
  <si>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</si>
  <si>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Дата подготовки обоснования НМЦК: 27.05.2026</t>
  </si>
  <si>
    <t>на поставку программного обеспечения для подключения к информационной системе электронного документооборота Министерства науки и высшего образования Российской Федерации для нужд ФГБУ «НИИ пульмонологии» ФМБА России</t>
  </si>
  <si>
    <t>Коммерческое предложение 
№ 28158
от 29.05.2026 г.</t>
  </si>
  <si>
    <t>Коммерческое предложение 
№ 201
от 29.05.2026 г.</t>
  </si>
  <si>
    <t>Право на использование ПО СКЗИ Континент-АП</t>
  </si>
  <si>
    <t>Право на использование ПО Средство защиты информации Secret Net Studio</t>
  </si>
  <si>
    <t>Установочный комплект</t>
  </si>
  <si>
    <t>58.29.50.000</t>
  </si>
  <si>
    <t>58.29.29.000</t>
  </si>
  <si>
    <t>Коммерческое предложение 
№ 151
от 29.05.2026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</si>
</sst>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90" zoomScaleNormal="90" workbookViewId="0">
      <selection activeCell="H19" sqref="H19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25">
      <c r="A3" s="14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30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17" t="s">
        <v>11</v>
      </c>
    </row>
    <row r="6" spans="1:19" ht="30" customHeight="1" x14ac:dyDescent="0.25">
      <c r="A6" s="17" t="s">
        <v>0</v>
      </c>
      <c r="B6" s="17" t="s">
        <v>1</v>
      </c>
      <c r="C6" s="17" t="s">
        <v>20</v>
      </c>
      <c r="D6" s="17" t="s">
        <v>2</v>
      </c>
      <c r="E6" s="17" t="s">
        <v>3</v>
      </c>
      <c r="F6" s="24" t="s">
        <v>6</v>
      </c>
      <c r="G6" s="25"/>
      <c r="H6" s="25"/>
      <c r="I6" s="25"/>
      <c r="J6" s="25"/>
      <c r="K6" s="26"/>
      <c r="L6" s="17" t="s">
        <v>16</v>
      </c>
      <c r="M6" s="17" t="s">
        <v>7</v>
      </c>
      <c r="N6" s="17" t="s">
        <v>17</v>
      </c>
      <c r="O6" s="20" t="s">
        <v>10</v>
      </c>
      <c r="P6" s="21"/>
      <c r="Q6" s="17" t="s">
        <v>18</v>
      </c>
      <c r="R6" s="17" t="s">
        <v>19</v>
      </c>
      <c r="S6" s="18"/>
    </row>
    <row r="7" spans="1:19" ht="45" customHeight="1" x14ac:dyDescent="0.25">
      <c r="A7" s="18"/>
      <c r="B7" s="18"/>
      <c r="C7" s="18"/>
      <c r="D7" s="18"/>
      <c r="E7" s="18"/>
      <c r="F7" s="22" t="s">
        <v>25</v>
      </c>
      <c r="G7" s="23"/>
      <c r="H7" s="22" t="s">
        <v>26</v>
      </c>
      <c r="I7" s="23"/>
      <c r="J7" s="22" t="s">
        <v>32</v>
      </c>
      <c r="K7" s="23"/>
      <c r="L7" s="18"/>
      <c r="M7" s="18"/>
      <c r="N7" s="18"/>
      <c r="O7" s="17" t="s">
        <v>8</v>
      </c>
      <c r="P7" s="17" t="s">
        <v>9</v>
      </c>
      <c r="Q7" s="18"/>
      <c r="R7" s="18"/>
      <c r="S7" s="18"/>
    </row>
    <row r="8" spans="1:19" ht="30" customHeight="1" x14ac:dyDescent="0.25">
      <c r="A8" s="19"/>
      <c r="B8" s="19"/>
      <c r="C8" s="19"/>
      <c r="D8" s="19"/>
      <c r="E8" s="19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9"/>
      <c r="M8" s="19"/>
      <c r="N8" s="19"/>
      <c r="O8" s="19"/>
      <c r="P8" s="19"/>
      <c r="Q8" s="19"/>
      <c r="R8" s="19"/>
      <c r="S8" s="19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2" t="s">
        <v>27</v>
      </c>
      <c r="C10" s="13" t="s">
        <v>30</v>
      </c>
      <c r="D10" s="1" t="s">
        <v>21</v>
      </c>
      <c r="E10" s="1">
        <v>1</v>
      </c>
      <c r="F10" s="7">
        <v>7017.3</v>
      </c>
      <c r="G10" s="7">
        <v>0</v>
      </c>
      <c r="H10" s="7">
        <v>8050</v>
      </c>
      <c r="I10" s="7">
        <v>0</v>
      </c>
      <c r="J10" s="7">
        <v>7817</v>
      </c>
      <c r="K10" s="7">
        <v>0</v>
      </c>
      <c r="L10" s="3">
        <f t="shared" ref="L10" si="0">AVERAGE(F10,H10,J10)</f>
        <v>7628.1</v>
      </c>
      <c r="M10" s="10">
        <v>0</v>
      </c>
      <c r="N10" s="3">
        <f t="shared" ref="N10" si="1">AVERAGE(F10,H10,J10)+AVERAGE(G10,I10,K10)</f>
        <v>7628.1</v>
      </c>
      <c r="O10" s="3">
        <f t="shared" ref="O10" si="2">STDEV(F10,H10,J10)</f>
        <v>541.65</v>
      </c>
      <c r="P10" s="3">
        <f t="shared" ref="P10" si="3">O10/L10*100</f>
        <v>7.1</v>
      </c>
      <c r="Q10" s="3">
        <f t="shared" ref="Q10" si="4">MIN(F10+G10,H10+I10,J10+K10)</f>
        <v>7017.3</v>
      </c>
      <c r="R10" s="3">
        <f t="shared" ref="R10" si="5">Q10*E10</f>
        <v>7017.3</v>
      </c>
      <c r="S10" s="9" t="s">
        <v>12</v>
      </c>
    </row>
    <row r="11" spans="1:19" ht="25.5" x14ac:dyDescent="0.25">
      <c r="A11" s="1">
        <v>2</v>
      </c>
      <c r="B11" s="12" t="s">
        <v>28</v>
      </c>
      <c r="C11" s="13" t="s">
        <v>30</v>
      </c>
      <c r="D11" s="1" t="s">
        <v>21</v>
      </c>
      <c r="E11" s="1">
        <v>1</v>
      </c>
      <c r="F11" s="7">
        <v>3000</v>
      </c>
      <c r="G11" s="7">
        <v>0</v>
      </c>
      <c r="H11" s="7">
        <v>3540</v>
      </c>
      <c r="I11" s="7">
        <v>0</v>
      </c>
      <c r="J11" s="7">
        <v>3310</v>
      </c>
      <c r="K11" s="7">
        <v>0</v>
      </c>
      <c r="L11" s="3">
        <f t="shared" ref="L11" si="6">AVERAGE(F11,H11,J11)</f>
        <v>3283.33</v>
      </c>
      <c r="M11" s="10">
        <v>0</v>
      </c>
      <c r="N11" s="3">
        <f t="shared" ref="N11" si="7">AVERAGE(F11,H11,J11)+AVERAGE(G11,I11,K11)</f>
        <v>3283.33</v>
      </c>
      <c r="O11" s="3">
        <f t="shared" ref="O11" si="8">STDEV(F11,H11,J11)</f>
        <v>270.99</v>
      </c>
      <c r="P11" s="3">
        <f t="shared" ref="P11" si="9">O11/L11*100</f>
        <v>8.25</v>
      </c>
      <c r="Q11" s="3">
        <f t="shared" ref="Q11" si="10">MIN(F11+G11,H11+I11,J11+K11)</f>
        <v>3000</v>
      </c>
      <c r="R11" s="3">
        <f t="shared" ref="R11" si="11">Q11*E11</f>
        <v>3000</v>
      </c>
      <c r="S11" s="9" t="s">
        <v>12</v>
      </c>
    </row>
    <row r="12" spans="1:19" x14ac:dyDescent="0.25">
      <c r="A12" s="1">
        <v>3</v>
      </c>
      <c r="B12" s="12" t="s">
        <v>29</v>
      </c>
      <c r="C12" s="13" t="s">
        <v>31</v>
      </c>
      <c r="D12" s="1" t="s">
        <v>21</v>
      </c>
      <c r="E12" s="1">
        <v>1</v>
      </c>
      <c r="F12" s="7">
        <v>2680</v>
      </c>
      <c r="G12" s="7">
        <v>0</v>
      </c>
      <c r="H12" s="7">
        <v>3200</v>
      </c>
      <c r="I12" s="7">
        <v>0</v>
      </c>
      <c r="J12" s="7">
        <v>3120</v>
      </c>
      <c r="K12" s="7">
        <v>0</v>
      </c>
      <c r="L12" s="3">
        <f t="shared" ref="L12" si="12">AVERAGE(F12,H12,J12)</f>
        <v>3000</v>
      </c>
      <c r="M12" s="10">
        <v>0</v>
      </c>
      <c r="N12" s="3">
        <f t="shared" ref="N12" si="13">AVERAGE(F12,H12,J12)+AVERAGE(G12,I12,K12)</f>
        <v>3000</v>
      </c>
      <c r="O12" s="3">
        <f t="shared" ref="O12" si="14">STDEV(F12,H12,J12)</f>
        <v>280</v>
      </c>
      <c r="P12" s="3">
        <f t="shared" ref="P12" si="15">O12/L12*100</f>
        <v>9.33</v>
      </c>
      <c r="Q12" s="3">
        <f t="shared" ref="Q12" si="16">MIN(F12+G12,H12+I12,J12+K12)</f>
        <v>2680</v>
      </c>
      <c r="R12" s="3">
        <f t="shared" ref="R12" si="17">Q12*E12</f>
        <v>2680</v>
      </c>
      <c r="S12" s="9" t="s">
        <v>12</v>
      </c>
    </row>
    <row r="13" spans="1:19" x14ac:dyDescent="0.25">
      <c r="A13" s="27" t="s">
        <v>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11">
        <f>SUM(R10:R12)</f>
        <v>12697.3</v>
      </c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23</v>
      </c>
      <c r="B15" s="4"/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 t="s">
        <v>22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22">
    <mergeCell ref="A13:Q13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2026-06-01T08:48:37Z</dcterms:modified>
</cp:coreProperties>
</file>