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oshenkov_s\Downloads\"/>
    </mc:Choice>
  </mc:AlternateContent>
  <bookViews>
    <workbookView xWindow="0" yWindow="0" windowWidth="28800" windowHeight="11445"/>
  </bookViews>
  <sheets>
    <sheet name="общий" sheetId="14" r:id="rId1"/>
    <sheet name="иглы" sheetId="45" r:id="rId2"/>
    <sheet name="держатели" sheetId="46" r:id="rId3"/>
  </sheets>
  <externalReferences>
    <externalReference r:id="rId4"/>
  </externalReferences>
  <definedNames>
    <definedName name="_xlnm._FilterDatabase" localSheetId="2" hidden="1">держатели!$A$4:$S$5</definedName>
    <definedName name="_xlnm._FilterDatabase" localSheetId="1" hidden="1">иглы!$A$4:$S$5</definedName>
    <definedName name="_xlnm._FilterDatabase" localSheetId="0" hidden="1">общий!$A$4:$S$6</definedName>
    <definedName name="МесяцГод" localSheetId="2">'[1]План-график'!$Q$10:$Q$47</definedName>
    <definedName name="МесяцГод" localSheetId="1">'[1]План-график'!$Q$10:$Q$47</definedName>
    <definedName name="МесяцГод" localSheetId="0">'[1]План-график'!$Q$10:$Q$47</definedName>
    <definedName name="МесяцГод">#REF!</definedName>
    <definedName name="Способ" localSheetId="2">'[1]План-график'!$Q$65:$Q$71</definedName>
    <definedName name="Способ" localSheetId="1">'[1]План-график'!$Q$65:$Q$71</definedName>
    <definedName name="Способ" localSheetId="0">'[1]План-график'!$Q$65:$Q$71</definedName>
    <definedName name="Способ">#REF!</definedName>
  </definedNames>
  <calcPr calcId="162913" iterateDelta="1E-4"/>
</workbook>
</file>

<file path=xl/calcChain.xml><?xml version="1.0" encoding="utf-8"?>
<calcChain xmlns="http://schemas.openxmlformats.org/spreadsheetml/2006/main">
  <c r="J5" i="46" l="1"/>
  <c r="I5" i="46"/>
  <c r="H5" i="46"/>
  <c r="J5" i="45"/>
  <c r="I5" i="45"/>
  <c r="H5" i="45"/>
  <c r="K5" i="46" l="1"/>
  <c r="O5" i="46" s="1"/>
  <c r="Q5" i="46" s="1"/>
  <c r="R5" i="46" s="1"/>
  <c r="L5" i="46"/>
  <c r="M5" i="46"/>
  <c r="N5" i="46"/>
  <c r="K5" i="45"/>
  <c r="O5" i="45" s="1"/>
  <c r="Q5" i="45" s="1"/>
  <c r="R5" i="45" s="1"/>
  <c r="L5" i="45"/>
  <c r="M5" i="45"/>
  <c r="N5" i="45"/>
  <c r="J6" i="14"/>
  <c r="I6" i="14"/>
  <c r="H6" i="14"/>
  <c r="R6" i="46" l="1"/>
  <c r="R1" i="46"/>
  <c r="R6" i="45"/>
  <c r="R1" i="45"/>
  <c r="M6" i="14"/>
  <c r="L6" i="14"/>
  <c r="K6" i="14"/>
  <c r="O6" i="14" s="1"/>
  <c r="N6" i="14"/>
  <c r="Q6" i="14" l="1"/>
  <c r="R6" i="14" s="1"/>
  <c r="J5" i="14" l="1"/>
  <c r="I5" i="14"/>
  <c r="H5" i="14"/>
  <c r="L5" i="14" l="1"/>
  <c r="M5" i="14" l="1"/>
  <c r="N5" i="14"/>
  <c r="K5" i="14"/>
  <c r="O5" i="14" s="1"/>
  <c r="Q5" i="14" s="1"/>
  <c r="R5" i="14" l="1"/>
  <c r="R7" i="14" s="1"/>
  <c r="R1" i="14" l="1"/>
</calcChain>
</file>

<file path=xl/sharedStrings.xml><?xml version="1.0" encoding="utf-8"?>
<sst xmlns="http://schemas.openxmlformats.org/spreadsheetml/2006/main" count="74" uniqueCount="24">
  <si>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</si>
  <si>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</si>
  <si>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</si>
  <si>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</si>
  <si>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</si>
  <si>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Среднее квадратичное отклонение</t>
  </si>
  <si>
    <t xml:space="preserve">Обоснование начальной (максимальной) цены контракта 
</t>
  </si>
  <si>
    <t>Коэффициент вариации цен V (%) (однородна при V &lt; 33%)</t>
  </si>
  <si>
    <t>Размер НДС,%</t>
  </si>
  <si>
    <t xml:space="preserve">Цена за ед. изм. с НДС (руб.) </t>
  </si>
  <si>
    <t>Расчет начальной (максимальной) цены контракта (НМЦК) с учетом НДС, руб.</t>
  </si>
  <si>
    <t xml:space="preserve">Средневзвешенное значение цены единицы медицинского изделия без учета НДС, руб.                (п. 9 Порядка  приказа от 15.05.2020 г. №450н)  </t>
  </si>
  <si>
    <t>Цена (руб./ед.изм.)</t>
  </si>
  <si>
    <t>Цена (руб./ед.изм. без НДС)</t>
  </si>
  <si>
    <t xml:space="preserve">Ком. предложение  №1
</t>
  </si>
  <si>
    <t xml:space="preserve">Ком. предложение  №2
</t>
  </si>
  <si>
    <t xml:space="preserve">Начальная цена единицы медицинского изделия, без учета НДС (среднее
значение цены), руб. </t>
  </si>
  <si>
    <t>Цена единицы медицинского изделия без учета НДС, используемая для расчета НМЦК  (руб.)</t>
  </si>
  <si>
    <t xml:space="preserve">Ком. предложение  №3
</t>
  </si>
  <si>
    <t>шт</t>
  </si>
  <si>
    <t>Игла для забора крови, стандартная</t>
  </si>
  <si>
    <t>Держатель пробирки для забора крови, одноразового использования</t>
  </si>
  <si>
    <t>Держатель пробирки для забора крови, одноразового использования, Акционерное общество "Елатомский приборный завод" (АО "ЕПЗ")</t>
  </si>
  <si>
    <t>Игла для забора крови, стандартная, Weihai Hongyu Medical Devices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</si>
</sst>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color rgb="FF22272F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4" applyNumberFormat="0" applyAlignment="0" applyProtection="0"/>
    <xf numFmtId="0" fontId="4" fillId="4" borderId="4" applyNumberFormat="0" applyAlignment="0" applyProtection="0"/>
    <xf numFmtId="0" fontId="5" fillId="10" borderId="5" applyNumberFormat="0" applyAlignment="0" applyProtection="0"/>
    <xf numFmtId="0" fontId="5" fillId="10" borderId="5" applyNumberFormat="0" applyAlignment="0" applyProtection="0"/>
    <xf numFmtId="0" fontId="6" fillId="10" borderId="4" applyNumberFormat="0" applyAlignment="0" applyProtection="0"/>
    <xf numFmtId="0" fontId="6" fillId="10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15" borderId="1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0" fontId="37" fillId="0" borderId="0"/>
  </cellStyleXfs>
  <cellXfs count="60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66" fontId="36" fillId="0" borderId="3" xfId="1" applyNumberFormat="1" applyFont="1" applyFill="1" applyBorder="1" applyAlignment="1" applyProtection="1">
      <alignment horizontal="center" vertical="top" wrapText="1"/>
      <protection hidden="1"/>
    </xf>
    <xf numFmtId="4" fontId="33" fillId="0" borderId="3" xfId="1" applyNumberFormat="1" applyFont="1" applyFill="1" applyBorder="1" applyAlignment="1" applyProtection="1">
      <alignment horizontal="center" vertical="top" wrapText="1"/>
      <protection hidden="1"/>
    </xf>
    <xf numFmtId="3" fontId="33" fillId="0" borderId="0" xfId="0" applyNumberFormat="1" applyFont="1" applyFill="1"/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4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3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4" xfId="1" applyFont="1" applyFill="1" applyBorder="1" applyAlignment="1">
      <alignment horizontal="left" vertical="top" wrapText="1"/>
    </xf>
    <xf numFmtId="0" fontId="33" fillId="0" borderId="15" xfId="1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left" vertical="top" wrapText="1"/>
    </xf>
    <xf numFmtId="3" fontId="33" fillId="0" borderId="13" xfId="1" applyNumberFormat="1" applyFont="1" applyFill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center" wrapText="1"/>
    </xf>
    <xf numFmtId="4" fontId="32" fillId="0" borderId="16" xfId="1" applyNumberFormat="1" applyFont="1" applyFill="1" applyBorder="1" applyAlignment="1" applyProtection="1">
      <alignment horizontal="center" vertical="center" wrapText="1"/>
      <protection hidden="1"/>
    </xf>
    <xf numFmtId="4" fontId="28" fillId="0" borderId="3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4" fontId="33" fillId="0" borderId="13" xfId="0" applyNumberFormat="1" applyFont="1" applyFill="1" applyBorder="1" applyAlignment="1">
      <alignment horizontal="center" vertical="center"/>
    </xf>
    <xf numFmtId="4" fontId="28" fillId="19" borderId="16" xfId="0" applyNumberFormat="1" applyFont="1" applyFill="1" applyBorder="1" applyAlignment="1">
      <alignment horizontal="center" vertical="center" wrapText="1"/>
    </xf>
    <xf numFmtId="4" fontId="29" fillId="0" borderId="3" xfId="0" applyNumberFormat="1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top" wrapText="1"/>
    </xf>
    <xf numFmtId="4" fontId="29" fillId="0" borderId="13" xfId="0" applyNumberFormat="1" applyFont="1" applyBorder="1" applyAlignment="1">
      <alignment horizontal="center" vertical="center" wrapText="1"/>
    </xf>
    <xf numFmtId="9" fontId="29" fillId="0" borderId="13" xfId="0" applyNumberFormat="1" applyFont="1" applyBorder="1" applyAlignment="1">
      <alignment horizontal="center" vertical="center" wrapText="1"/>
    </xf>
    <xf numFmtId="4" fontId="33" fillId="20" borderId="3" xfId="1" applyNumberFormat="1" applyFont="1" applyFill="1" applyBorder="1" applyAlignment="1" applyProtection="1">
      <alignment horizontal="center" vertical="top" wrapText="1"/>
      <protection hidden="1"/>
    </xf>
    <xf numFmtId="4" fontId="29" fillId="0" borderId="15" xfId="0" applyNumberFormat="1" applyFont="1" applyBorder="1" applyAlignment="1">
      <alignment horizontal="center" vertical="center" wrapText="1"/>
    </xf>
    <xf numFmtId="4" fontId="29" fillId="0" borderId="16" xfId="0" applyNumberFormat="1" applyFont="1" applyBorder="1" applyAlignment="1">
      <alignment horizontal="center" vertical="center" wrapText="1"/>
    </xf>
    <xf numFmtId="0" fontId="32" fillId="0" borderId="15" xfId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33" fillId="0" borderId="15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15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vertical="center" wrapText="1"/>
    </xf>
    <xf numFmtId="2" fontId="33" fillId="0" borderId="14" xfId="0" applyNumberFormat="1" applyFont="1" applyFill="1" applyBorder="1" applyAlignment="1">
      <alignment horizontal="center" vertical="center" wrapText="1"/>
    </xf>
    <xf numFmtId="2" fontId="33" fillId="0" borderId="13" xfId="0" applyNumberFormat="1" applyFont="1" applyFill="1" applyBorder="1" applyAlignment="1">
      <alignment horizontal="center" vertical="center" wrapText="1"/>
    </xf>
    <xf numFmtId="2" fontId="33" fillId="0" borderId="14" xfId="1" applyNumberFormat="1" applyFont="1" applyFill="1" applyBorder="1" applyAlignment="1">
      <alignment horizontal="center" vertical="center" wrapText="1"/>
    </xf>
    <xf numFmtId="2" fontId="33" fillId="0" borderId="13" xfId="1" applyNumberFormat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2" fontId="33" fillId="0" borderId="15" xfId="1" applyNumberFormat="1" applyFont="1" applyFill="1" applyBorder="1" applyAlignment="1">
      <alignment horizontal="center" vertical="center" wrapText="1"/>
    </xf>
    <xf numFmtId="2" fontId="33" fillId="0" borderId="1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zoomScaleNormal="100" workbookViewId="0">
      <selection activeCell="B6" sqref="B6"/>
    </sheetView>
  </sheetViews>
  <sheetFormatPr defaultRowHeight="12.75" outlineLevelCol="1" x14ac:dyDescent="0.2"/>
  <cols>
    <col min="1" max="1" width="6.140625" style="4" customWidth="1"/>
    <col min="2" max="2" width="30.28515625" style="22" customWidth="1"/>
    <col min="3" max="3" width="10" style="4" customWidth="1"/>
    <col min="4" max="4" width="10.28515625" style="10" customWidth="1"/>
    <col min="5" max="5" width="13" style="4" customWidth="1"/>
    <col min="6" max="6" width="13.28515625" style="4" customWidth="1"/>
    <col min="7" max="10" width="13.7109375" style="4" customWidth="1"/>
    <col min="11" max="12" width="16.28515625" style="4" customWidth="1" outlineLevel="1"/>
    <col min="13" max="13" width="13.85546875" style="4" customWidth="1" outlineLevel="1"/>
    <col min="14" max="14" width="12.7109375" style="4" customWidth="1" outlineLevel="1"/>
    <col min="15" max="15" width="16.28515625" style="4" customWidth="1" outlineLevel="1"/>
    <col min="16" max="16" width="10" style="4" customWidth="1" outlineLevel="1"/>
    <col min="17" max="17" width="13" style="4" customWidth="1" outlineLevel="1"/>
    <col min="18" max="18" width="18.28515625" style="4" customWidth="1"/>
    <col min="19" max="16384" width="9.140625" style="4"/>
  </cols>
  <sheetData>
    <row r="1" spans="1:19" ht="21.75" customHeight="1" x14ac:dyDescent="0.2">
      <c r="A1" s="1"/>
      <c r="B1" s="20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>
        <f>SUBTOTAL(9,R5:R5)</f>
        <v>145500</v>
      </c>
    </row>
    <row r="2" spans="1:19" ht="23.25" customHeight="1" x14ac:dyDescent="0.2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 ht="66.75" customHeight="1" x14ac:dyDescent="0.2">
      <c r="A3" s="47" t="s">
        <v>0</v>
      </c>
      <c r="B3" s="48" t="s">
        <v>1</v>
      </c>
      <c r="C3" s="48" t="s">
        <v>2</v>
      </c>
      <c r="D3" s="48" t="s">
        <v>3</v>
      </c>
      <c r="E3" s="48" t="s">
        <v>12</v>
      </c>
      <c r="F3" s="48"/>
      <c r="G3" s="48"/>
      <c r="H3" s="48" t="s">
        <v>13</v>
      </c>
      <c r="I3" s="48"/>
      <c r="J3" s="48"/>
      <c r="K3" s="52" t="s">
        <v>16</v>
      </c>
      <c r="L3" s="50" t="s">
        <v>11</v>
      </c>
      <c r="M3" s="58" t="s">
        <v>4</v>
      </c>
      <c r="N3" s="59"/>
      <c r="O3" s="50" t="s">
        <v>17</v>
      </c>
      <c r="P3" s="50" t="s">
        <v>8</v>
      </c>
      <c r="Q3" s="54" t="s">
        <v>9</v>
      </c>
      <c r="R3" s="56" t="s">
        <v>10</v>
      </c>
    </row>
    <row r="4" spans="1:19" ht="105.75" customHeight="1" x14ac:dyDescent="0.2">
      <c r="A4" s="47"/>
      <c r="B4" s="49"/>
      <c r="C4" s="49"/>
      <c r="D4" s="49"/>
      <c r="E4" s="23" t="s">
        <v>14</v>
      </c>
      <c r="F4" s="23" t="s">
        <v>15</v>
      </c>
      <c r="G4" s="23" t="s">
        <v>18</v>
      </c>
      <c r="H4" s="23" t="s">
        <v>14</v>
      </c>
      <c r="I4" s="23" t="s">
        <v>15</v>
      </c>
      <c r="J4" s="23" t="s">
        <v>18</v>
      </c>
      <c r="K4" s="53"/>
      <c r="L4" s="51"/>
      <c r="M4" s="35" t="s">
        <v>5</v>
      </c>
      <c r="N4" s="35" t="s">
        <v>7</v>
      </c>
      <c r="O4" s="51"/>
      <c r="P4" s="51"/>
      <c r="Q4" s="55"/>
      <c r="R4" s="57"/>
    </row>
    <row r="5" spans="1:19" s="19" customFormat="1" ht="39.75" customHeight="1" x14ac:dyDescent="0.25">
      <c r="A5" s="41">
        <v>1</v>
      </c>
      <c r="B5" s="43" t="s">
        <v>23</v>
      </c>
      <c r="C5" s="42" t="s">
        <v>19</v>
      </c>
      <c r="D5" s="30">
        <v>30000</v>
      </c>
      <c r="E5" s="39">
        <v>4.8499999999999996</v>
      </c>
      <c r="F5" s="39">
        <v>4.9000000000000004</v>
      </c>
      <c r="G5" s="33">
        <v>5.7</v>
      </c>
      <c r="H5" s="40">
        <f>E5</f>
        <v>4.8499999999999996</v>
      </c>
      <c r="I5" s="32">
        <f>F5</f>
        <v>4.9000000000000004</v>
      </c>
      <c r="J5" s="29">
        <f>G5</f>
        <v>5.7</v>
      </c>
      <c r="K5" s="28">
        <f>ROUND(IFERROR(AVERAGE(H5:J5),),2)</f>
        <v>5.15</v>
      </c>
      <c r="L5" s="36">
        <f>ROUND(((1*H5+1*I5+1*J5)/(1*3)),2)</f>
        <v>5.15</v>
      </c>
      <c r="M5" s="15">
        <f>IFERROR(_xlfn.STDEV.S(H5:J5),)</f>
        <v>0.47696960070847294</v>
      </c>
      <c r="N5" s="16">
        <f>IFERROR(_xlfn.STDEV.S(H5:J5)/AVERAGE(H5:J5),)</f>
        <v>9.2615456448247188E-2</v>
      </c>
      <c r="O5" s="34">
        <f>IFERROR((SMALL(H5:L5,COUNTIF(H5:L5,0)+1)),0)</f>
        <v>4.8499999999999996</v>
      </c>
      <c r="P5" s="37">
        <v>0</v>
      </c>
      <c r="Q5" s="34">
        <f>ROUND((O5+(O5*P5)),2)</f>
        <v>4.8499999999999996</v>
      </c>
      <c r="R5" s="17">
        <f>D5*Q5</f>
        <v>145500</v>
      </c>
      <c r="S5" s="18"/>
    </row>
    <row r="6" spans="1:19" s="19" customFormat="1" ht="65.25" customHeight="1" x14ac:dyDescent="0.25">
      <c r="A6" s="41">
        <v>2</v>
      </c>
      <c r="B6" s="43" t="s">
        <v>22</v>
      </c>
      <c r="C6" s="42" t="s">
        <v>19</v>
      </c>
      <c r="D6" s="30">
        <v>30000</v>
      </c>
      <c r="E6" s="39">
        <v>2.78</v>
      </c>
      <c r="F6" s="39">
        <v>3.2</v>
      </c>
      <c r="G6" s="33">
        <v>3.28</v>
      </c>
      <c r="H6" s="40">
        <f t="shared" ref="H6" si="0">E6</f>
        <v>2.78</v>
      </c>
      <c r="I6" s="32">
        <f t="shared" ref="I6" si="1">F6</f>
        <v>3.2</v>
      </c>
      <c r="J6" s="29">
        <f t="shared" ref="J6" si="2">G6</f>
        <v>3.28</v>
      </c>
      <c r="K6" s="28">
        <f t="shared" ref="K6" si="3">ROUND(IFERROR(AVERAGE(H6:J6),),2)</f>
        <v>3.09</v>
      </c>
      <c r="L6" s="36">
        <f t="shared" ref="L6" si="4">ROUND(((1*H6+1*I6+1*J6)/(1*3)),2)</f>
        <v>3.09</v>
      </c>
      <c r="M6" s="15">
        <f t="shared" ref="M6" si="5">IFERROR(_xlfn.STDEV.S(H6:J6),)</f>
        <v>0.26857649437978259</v>
      </c>
      <c r="N6" s="16">
        <f t="shared" ref="N6" si="6">IFERROR(_xlfn.STDEV.S(H6:J6)/AVERAGE(H6:J6),)</f>
        <v>8.7011823233190913E-2</v>
      </c>
      <c r="O6" s="34">
        <f t="shared" ref="O6" si="7">IFERROR((SMALL(H6:L6,COUNTIF(H6:L6,0)+1)),0)</f>
        <v>2.78</v>
      </c>
      <c r="P6" s="37">
        <v>0</v>
      </c>
      <c r="Q6" s="34">
        <f t="shared" ref="Q6" si="8">ROUND((O6+(O6*P6)),2)</f>
        <v>2.78</v>
      </c>
      <c r="R6" s="17">
        <f t="shared" ref="R6" si="9">D6*Q6</f>
        <v>83400</v>
      </c>
      <c r="S6" s="18"/>
    </row>
    <row r="7" spans="1:19" s="14" customFormat="1" ht="16.5" customHeight="1" x14ac:dyDescent="0.2">
      <c r="A7" s="24"/>
      <c r="B7" s="25"/>
      <c r="C7" s="27"/>
      <c r="D7" s="26"/>
      <c r="E7" s="31"/>
      <c r="F7" s="31"/>
      <c r="G7" s="31"/>
      <c r="H7" s="31"/>
      <c r="I7" s="31"/>
      <c r="J7" s="31"/>
      <c r="K7" s="11"/>
      <c r="L7" s="11"/>
      <c r="M7" s="11"/>
      <c r="N7" s="11"/>
      <c r="O7" s="11"/>
      <c r="P7" s="11"/>
      <c r="Q7" s="12"/>
      <c r="R7" s="38">
        <f>SUBTOTAL(9,R5:R6)</f>
        <v>228900</v>
      </c>
      <c r="S7" s="13"/>
    </row>
    <row r="8" spans="1:19" x14ac:dyDescent="0.2">
      <c r="B8" s="21"/>
      <c r="C8" s="6"/>
      <c r="D8" s="7"/>
      <c r="E8" s="7"/>
      <c r="F8" s="7"/>
      <c r="G8" s="5"/>
      <c r="H8" s="5"/>
      <c r="I8" s="5"/>
      <c r="J8" s="5"/>
    </row>
    <row r="9" spans="1:19" x14ac:dyDescent="0.2">
      <c r="B9" s="21"/>
      <c r="C9" s="6"/>
      <c r="D9" s="7"/>
      <c r="E9" s="7"/>
      <c r="F9" s="7"/>
      <c r="G9" s="5"/>
      <c r="H9" s="5"/>
      <c r="I9" s="5"/>
      <c r="J9" s="5"/>
    </row>
    <row r="10" spans="1:19" ht="51" customHeight="1" x14ac:dyDescent="0.2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9" x14ac:dyDescent="0.2">
      <c r="B11" s="21"/>
      <c r="C11" s="6"/>
      <c r="D11" s="7"/>
      <c r="E11" s="7"/>
      <c r="F11" s="7"/>
      <c r="G11" s="8"/>
      <c r="H11" s="8"/>
      <c r="I11" s="8"/>
      <c r="J11" s="8"/>
    </row>
    <row r="12" spans="1:19" x14ac:dyDescent="0.2">
      <c r="B12" s="21"/>
      <c r="C12" s="6"/>
      <c r="D12" s="7"/>
      <c r="E12" s="7"/>
      <c r="F12" s="7"/>
      <c r="G12" s="8"/>
      <c r="H12" s="8"/>
      <c r="I12" s="8"/>
      <c r="J12" s="8"/>
    </row>
    <row r="13" spans="1:19" x14ac:dyDescent="0.2">
      <c r="B13" s="21"/>
      <c r="C13" s="6"/>
      <c r="D13" s="7"/>
      <c r="E13" s="7"/>
      <c r="F13" s="7"/>
      <c r="G13" s="5"/>
      <c r="H13" s="5"/>
      <c r="I13" s="5"/>
      <c r="J13" s="5"/>
    </row>
    <row r="14" spans="1:19" x14ac:dyDescent="0.2">
      <c r="B14" s="21"/>
      <c r="C14" s="6"/>
      <c r="D14" s="7"/>
      <c r="E14" s="7"/>
      <c r="F14" s="7"/>
      <c r="G14" s="5"/>
      <c r="H14" s="5"/>
      <c r="I14" s="5"/>
      <c r="J14" s="5"/>
    </row>
    <row r="15" spans="1:19" x14ac:dyDescent="0.2">
      <c r="B15" s="21"/>
      <c r="C15" s="6"/>
      <c r="D15" s="7"/>
      <c r="E15" s="7"/>
      <c r="F15" s="7"/>
      <c r="G15" s="5"/>
      <c r="H15" s="5"/>
      <c r="I15" s="5"/>
      <c r="J15" s="5"/>
    </row>
    <row r="16" spans="1:19" x14ac:dyDescent="0.2">
      <c r="B16" s="21"/>
      <c r="C16" s="6"/>
      <c r="D16" s="7"/>
      <c r="E16" s="7"/>
      <c r="F16" s="7"/>
      <c r="G16" s="5"/>
      <c r="H16" s="5"/>
      <c r="I16" s="5"/>
      <c r="J16" s="5"/>
    </row>
    <row r="17" spans="2:10" x14ac:dyDescent="0.2">
      <c r="B17" s="21"/>
      <c r="C17" s="6"/>
      <c r="D17" s="7"/>
      <c r="E17" s="7"/>
      <c r="F17" s="7"/>
      <c r="G17" s="5"/>
      <c r="H17" s="5"/>
      <c r="I17" s="5"/>
      <c r="J17" s="5"/>
    </row>
    <row r="18" spans="2:10" x14ac:dyDescent="0.2">
      <c r="B18" s="21"/>
      <c r="C18" s="6"/>
      <c r="D18" s="7"/>
      <c r="E18" s="7"/>
      <c r="F18" s="7"/>
      <c r="G18" s="5"/>
      <c r="H18" s="5"/>
      <c r="I18" s="5"/>
      <c r="J18" s="5"/>
    </row>
    <row r="19" spans="2:10" x14ac:dyDescent="0.2">
      <c r="B19" s="21"/>
      <c r="C19" s="6"/>
      <c r="D19" s="7"/>
      <c r="E19" s="7"/>
      <c r="F19" s="7"/>
      <c r="G19" s="5"/>
      <c r="H19" s="5"/>
      <c r="I19" s="5"/>
      <c r="J19" s="5"/>
    </row>
    <row r="20" spans="2:10" x14ac:dyDescent="0.2">
      <c r="B20" s="21"/>
      <c r="C20" s="6"/>
      <c r="D20" s="7"/>
      <c r="E20" s="7"/>
      <c r="F20" s="7"/>
      <c r="G20" s="5"/>
      <c r="H20" s="5"/>
      <c r="I20" s="5"/>
      <c r="J20" s="5"/>
    </row>
    <row r="21" spans="2:10" x14ac:dyDescent="0.2">
      <c r="B21" s="21"/>
      <c r="C21" s="6"/>
      <c r="D21" s="7"/>
      <c r="E21" s="7"/>
      <c r="F21" s="7"/>
      <c r="G21" s="5"/>
      <c r="H21" s="5"/>
      <c r="I21" s="5"/>
      <c r="J21" s="5"/>
    </row>
    <row r="22" spans="2:10" x14ac:dyDescent="0.2">
      <c r="B22" s="21"/>
      <c r="C22" s="6"/>
      <c r="D22" s="7"/>
      <c r="E22" s="7"/>
      <c r="F22" s="7"/>
      <c r="G22" s="5"/>
      <c r="H22" s="5"/>
      <c r="I22" s="5"/>
      <c r="J22" s="5"/>
    </row>
    <row r="23" spans="2:10" x14ac:dyDescent="0.2">
      <c r="B23" s="21"/>
      <c r="C23" s="6"/>
      <c r="D23" s="7"/>
      <c r="E23" s="7"/>
      <c r="F23" s="7"/>
      <c r="G23" s="5"/>
      <c r="H23" s="5"/>
      <c r="I23" s="5"/>
      <c r="J23" s="5"/>
    </row>
    <row r="24" spans="2:10" x14ac:dyDescent="0.2">
      <c r="B24" s="21"/>
      <c r="C24" s="6"/>
      <c r="D24" s="7"/>
      <c r="E24" s="7"/>
      <c r="F24" s="7"/>
      <c r="G24" s="5"/>
      <c r="H24" s="5"/>
      <c r="I24" s="5"/>
      <c r="J24" s="5"/>
    </row>
    <row r="25" spans="2:10" x14ac:dyDescent="0.2">
      <c r="B25" s="21"/>
      <c r="C25" s="6"/>
      <c r="D25" s="7"/>
      <c r="E25" s="7"/>
      <c r="F25" s="7"/>
      <c r="G25" s="5"/>
      <c r="H25" s="5"/>
      <c r="I25" s="5"/>
      <c r="J25" s="5"/>
    </row>
    <row r="26" spans="2:10" x14ac:dyDescent="0.2">
      <c r="B26" s="21"/>
      <c r="C26" s="6"/>
      <c r="D26" s="7"/>
      <c r="E26" s="7"/>
      <c r="F26" s="7"/>
      <c r="G26" s="5"/>
      <c r="H26" s="5"/>
      <c r="I26" s="5"/>
      <c r="J26" s="5"/>
    </row>
    <row r="27" spans="2:10" x14ac:dyDescent="0.2">
      <c r="B27" s="21"/>
      <c r="C27" s="6"/>
      <c r="D27" s="7"/>
      <c r="E27" s="7"/>
      <c r="F27" s="7"/>
      <c r="G27" s="5"/>
      <c r="H27" s="5"/>
      <c r="I27" s="5"/>
      <c r="J27" s="5"/>
    </row>
    <row r="28" spans="2:10" x14ac:dyDescent="0.2">
      <c r="B28" s="21"/>
      <c r="C28" s="6"/>
      <c r="D28" s="7"/>
      <c r="E28" s="7"/>
      <c r="F28" s="7"/>
      <c r="G28" s="5"/>
      <c r="H28" s="5"/>
      <c r="I28" s="5"/>
      <c r="J28" s="5"/>
    </row>
    <row r="29" spans="2:10" x14ac:dyDescent="0.2">
      <c r="B29" s="21"/>
      <c r="C29" s="6"/>
      <c r="D29" s="7"/>
      <c r="E29" s="7"/>
      <c r="F29" s="7"/>
      <c r="G29" s="5"/>
      <c r="H29" s="5"/>
      <c r="I29" s="5"/>
      <c r="J29" s="5"/>
    </row>
    <row r="30" spans="2:10" x14ac:dyDescent="0.2">
      <c r="B30" s="21"/>
      <c r="C30" s="6"/>
      <c r="D30" s="7"/>
      <c r="E30" s="7"/>
      <c r="F30" s="7"/>
      <c r="G30" s="5"/>
      <c r="H30" s="5"/>
      <c r="I30" s="5"/>
      <c r="J30" s="5"/>
    </row>
    <row r="31" spans="2:10" x14ac:dyDescent="0.2">
      <c r="B31" s="21"/>
      <c r="C31" s="6"/>
      <c r="D31" s="7"/>
      <c r="E31" s="7"/>
      <c r="F31" s="7"/>
      <c r="G31" s="5"/>
      <c r="H31" s="5"/>
      <c r="I31" s="5"/>
      <c r="J31" s="5"/>
    </row>
    <row r="32" spans="2:10" x14ac:dyDescent="0.2">
      <c r="B32" s="21"/>
      <c r="C32" s="6"/>
      <c r="D32" s="7"/>
      <c r="E32" s="7"/>
      <c r="F32" s="7"/>
      <c r="G32" s="5"/>
      <c r="H32" s="5"/>
      <c r="I32" s="5"/>
      <c r="J32" s="5"/>
    </row>
    <row r="33" spans="2:10" x14ac:dyDescent="0.2">
      <c r="B33" s="21"/>
      <c r="C33" s="6"/>
      <c r="D33" s="7"/>
      <c r="E33" s="7"/>
      <c r="F33" s="7"/>
      <c r="G33" s="5"/>
      <c r="H33" s="5"/>
      <c r="I33" s="5"/>
      <c r="J33" s="5"/>
    </row>
    <row r="34" spans="2:10" x14ac:dyDescent="0.2">
      <c r="B34" s="21"/>
      <c r="C34" s="6"/>
      <c r="D34" s="7"/>
      <c r="E34" s="7"/>
      <c r="F34" s="7"/>
      <c r="G34" s="5"/>
      <c r="H34" s="5"/>
      <c r="I34" s="5"/>
      <c r="J34" s="5"/>
    </row>
    <row r="35" spans="2:10" x14ac:dyDescent="0.2">
      <c r="B35" s="21"/>
      <c r="C35" s="6"/>
      <c r="D35" s="7"/>
      <c r="E35" s="7"/>
      <c r="F35" s="7"/>
      <c r="G35" s="5"/>
      <c r="H35" s="5"/>
      <c r="I35" s="5"/>
      <c r="J35" s="5"/>
    </row>
    <row r="36" spans="2:10" x14ac:dyDescent="0.2">
      <c r="B36" s="21"/>
      <c r="C36" s="6"/>
      <c r="D36" s="7"/>
      <c r="E36" s="7"/>
      <c r="F36" s="7"/>
      <c r="G36" s="5"/>
      <c r="H36" s="5"/>
      <c r="I36" s="5"/>
      <c r="J36" s="5"/>
    </row>
    <row r="37" spans="2:10" x14ac:dyDescent="0.2">
      <c r="B37" s="21"/>
      <c r="C37" s="6"/>
      <c r="D37" s="7"/>
      <c r="E37" s="7"/>
      <c r="F37" s="7"/>
      <c r="G37" s="5"/>
      <c r="H37" s="5"/>
      <c r="I37" s="5"/>
      <c r="J37" s="5"/>
    </row>
    <row r="38" spans="2:10" x14ac:dyDescent="0.2">
      <c r="B38" s="21"/>
      <c r="C38" s="6"/>
      <c r="D38" s="7"/>
      <c r="E38" s="7"/>
      <c r="F38" s="7"/>
      <c r="G38" s="5"/>
      <c r="H38" s="5"/>
      <c r="I38" s="5"/>
      <c r="J38" s="5"/>
    </row>
    <row r="39" spans="2:10" x14ac:dyDescent="0.2">
      <c r="B39" s="21"/>
      <c r="C39" s="6"/>
      <c r="D39" s="7"/>
      <c r="E39" s="7"/>
      <c r="F39" s="7"/>
      <c r="G39" s="5"/>
      <c r="H39" s="5"/>
      <c r="I39" s="5"/>
      <c r="J39" s="5"/>
    </row>
    <row r="40" spans="2:10" x14ac:dyDescent="0.2">
      <c r="B40" s="21"/>
      <c r="C40" s="6"/>
      <c r="D40" s="7"/>
      <c r="E40" s="7"/>
      <c r="F40" s="7"/>
      <c r="G40" s="5"/>
      <c r="H40" s="5"/>
      <c r="I40" s="5"/>
      <c r="J40" s="5"/>
    </row>
    <row r="41" spans="2:10" x14ac:dyDescent="0.2">
      <c r="B41" s="21"/>
      <c r="C41" s="6"/>
      <c r="D41" s="7"/>
      <c r="E41" s="7"/>
      <c r="F41" s="7"/>
      <c r="G41" s="5"/>
      <c r="H41" s="5"/>
      <c r="I41" s="5"/>
      <c r="J41" s="5"/>
    </row>
    <row r="42" spans="2:10" x14ac:dyDescent="0.2">
      <c r="B42" s="21"/>
      <c r="C42" s="6"/>
      <c r="D42" s="7"/>
      <c r="E42" s="7"/>
      <c r="F42" s="7"/>
      <c r="G42" s="5"/>
      <c r="H42" s="5"/>
      <c r="I42" s="5"/>
      <c r="J42" s="5"/>
    </row>
    <row r="43" spans="2:10" x14ac:dyDescent="0.2">
      <c r="B43" s="21"/>
      <c r="C43" s="6"/>
      <c r="D43" s="7"/>
      <c r="E43" s="7"/>
      <c r="F43" s="7"/>
      <c r="G43" s="5"/>
      <c r="H43" s="5"/>
      <c r="I43" s="5"/>
      <c r="J43" s="5"/>
    </row>
    <row r="44" spans="2:10" x14ac:dyDescent="0.2">
      <c r="B44" s="21"/>
      <c r="C44" s="6"/>
      <c r="D44" s="7"/>
      <c r="E44" s="7"/>
      <c r="F44" s="7"/>
      <c r="G44" s="5"/>
      <c r="H44" s="5"/>
      <c r="I44" s="5"/>
      <c r="J44" s="5"/>
    </row>
    <row r="45" spans="2:10" x14ac:dyDescent="0.2">
      <c r="B45" s="21"/>
      <c r="C45" s="6"/>
      <c r="D45" s="7"/>
      <c r="E45" s="7"/>
      <c r="F45" s="7"/>
      <c r="G45" s="5"/>
      <c r="H45" s="5"/>
      <c r="I45" s="5"/>
      <c r="J45" s="5"/>
    </row>
    <row r="46" spans="2:10" x14ac:dyDescent="0.2">
      <c r="B46" s="21"/>
      <c r="C46" s="6"/>
      <c r="D46" s="7"/>
      <c r="E46" s="7"/>
      <c r="F46" s="7"/>
      <c r="G46" s="5"/>
      <c r="H46" s="5"/>
      <c r="I46" s="5"/>
      <c r="J46" s="5"/>
    </row>
    <row r="47" spans="2:10" x14ac:dyDescent="0.2">
      <c r="B47" s="21"/>
      <c r="C47" s="5"/>
      <c r="D47" s="9"/>
      <c r="E47" s="5"/>
      <c r="F47" s="5"/>
      <c r="G47" s="5"/>
      <c r="H47" s="5"/>
      <c r="I47" s="5"/>
      <c r="J47" s="5"/>
    </row>
    <row r="48" spans="2:10" x14ac:dyDescent="0.2">
      <c r="B48" s="21"/>
      <c r="C48" s="5"/>
      <c r="D48" s="9"/>
      <c r="E48" s="5"/>
      <c r="F48" s="5"/>
      <c r="G48" s="5"/>
      <c r="H48" s="5"/>
      <c r="I48" s="5"/>
      <c r="J48" s="5"/>
    </row>
    <row r="49" spans="2:10" x14ac:dyDescent="0.2">
      <c r="B49" s="21"/>
      <c r="C49" s="5"/>
      <c r="D49" s="9"/>
      <c r="E49" s="5"/>
      <c r="F49" s="5"/>
      <c r="G49" s="5"/>
      <c r="H49" s="5"/>
      <c r="I49" s="5"/>
      <c r="J49" s="5"/>
    </row>
    <row r="50" spans="2:10" x14ac:dyDescent="0.2">
      <c r="B50" s="21"/>
      <c r="C50" s="5"/>
      <c r="D50" s="9"/>
      <c r="E50" s="5"/>
      <c r="F50" s="5"/>
      <c r="G50" s="5"/>
      <c r="H50" s="5"/>
      <c r="I50" s="5"/>
      <c r="J50" s="5"/>
    </row>
    <row r="51" spans="2:10" x14ac:dyDescent="0.2">
      <c r="B51" s="21"/>
      <c r="C51" s="5"/>
      <c r="D51" s="9"/>
      <c r="E51" s="5"/>
      <c r="F51" s="5"/>
      <c r="G51" s="5"/>
      <c r="H51" s="5"/>
      <c r="I51" s="5"/>
      <c r="J51" s="5"/>
    </row>
    <row r="52" spans="2:10" x14ac:dyDescent="0.2">
      <c r="B52" s="21"/>
      <c r="C52" s="5"/>
      <c r="D52" s="9"/>
      <c r="E52" s="5"/>
      <c r="F52" s="5"/>
      <c r="G52" s="5"/>
      <c r="H52" s="5"/>
      <c r="I52" s="5"/>
      <c r="J52" s="5"/>
    </row>
    <row r="53" spans="2:10" x14ac:dyDescent="0.2">
      <c r="B53" s="21"/>
      <c r="C53" s="5"/>
      <c r="D53" s="9"/>
      <c r="E53" s="5"/>
      <c r="F53" s="5"/>
      <c r="G53" s="5"/>
      <c r="H53" s="5"/>
      <c r="I53" s="5"/>
      <c r="J53" s="5"/>
    </row>
    <row r="54" spans="2:10" x14ac:dyDescent="0.2">
      <c r="G54" s="5"/>
      <c r="H54" s="5"/>
      <c r="I54" s="5"/>
      <c r="J54" s="5"/>
    </row>
    <row r="55" spans="2:10" x14ac:dyDescent="0.2">
      <c r="G55" s="5"/>
      <c r="H55" s="5"/>
      <c r="I55" s="5"/>
      <c r="J55" s="5"/>
    </row>
    <row r="56" spans="2:10" x14ac:dyDescent="0.2">
      <c r="G56" s="5"/>
      <c r="H56" s="5"/>
      <c r="I56" s="5"/>
      <c r="J56" s="5"/>
    </row>
    <row r="57" spans="2:10" x14ac:dyDescent="0.2">
      <c r="G57" s="5"/>
      <c r="H57" s="5"/>
      <c r="I57" s="5"/>
      <c r="J57" s="5"/>
    </row>
    <row r="58" spans="2:10" x14ac:dyDescent="0.2">
      <c r="G58" s="5"/>
      <c r="H58" s="5"/>
      <c r="I58" s="5"/>
      <c r="J58" s="5"/>
    </row>
    <row r="59" spans="2:10" x14ac:dyDescent="0.2">
      <c r="G59" s="5"/>
      <c r="H59" s="5"/>
      <c r="I59" s="5"/>
      <c r="J59" s="5"/>
    </row>
    <row r="60" spans="2:10" x14ac:dyDescent="0.2">
      <c r="G60" s="5"/>
      <c r="H60" s="5"/>
      <c r="I60" s="5"/>
      <c r="J60" s="5"/>
    </row>
    <row r="61" spans="2:10" x14ac:dyDescent="0.2">
      <c r="G61" s="5"/>
      <c r="H61" s="5"/>
      <c r="I61" s="5"/>
      <c r="J61" s="5"/>
    </row>
    <row r="62" spans="2:10" x14ac:dyDescent="0.2">
      <c r="G62" s="5"/>
      <c r="H62" s="5"/>
      <c r="I62" s="5"/>
      <c r="J62" s="5"/>
    </row>
    <row r="63" spans="2:10" x14ac:dyDescent="0.2">
      <c r="G63" s="5"/>
      <c r="H63" s="5"/>
      <c r="I63" s="5"/>
      <c r="J63" s="5"/>
    </row>
    <row r="64" spans="2:10" x14ac:dyDescent="0.2">
      <c r="G64" s="5"/>
      <c r="H64" s="5"/>
      <c r="I64" s="5"/>
      <c r="J64" s="5"/>
    </row>
    <row r="65" spans="7:10" x14ac:dyDescent="0.2">
      <c r="G65" s="5"/>
      <c r="H65" s="5"/>
      <c r="I65" s="5"/>
      <c r="J65" s="5"/>
    </row>
    <row r="66" spans="7:10" x14ac:dyDescent="0.2">
      <c r="G66" s="5"/>
      <c r="H66" s="5"/>
      <c r="I66" s="5"/>
      <c r="J66" s="5"/>
    </row>
    <row r="67" spans="7:10" x14ac:dyDescent="0.2">
      <c r="G67" s="5"/>
      <c r="H67" s="5"/>
      <c r="I67" s="5"/>
      <c r="J67" s="5"/>
    </row>
    <row r="68" spans="7:10" x14ac:dyDescent="0.2">
      <c r="G68" s="5"/>
      <c r="H68" s="5"/>
      <c r="I68" s="5"/>
      <c r="J68" s="5"/>
    </row>
    <row r="69" spans="7:10" x14ac:dyDescent="0.2">
      <c r="G69" s="5"/>
      <c r="H69" s="5"/>
      <c r="I69" s="5"/>
      <c r="J69" s="5"/>
    </row>
    <row r="70" spans="7:10" x14ac:dyDescent="0.2">
      <c r="G70" s="5"/>
      <c r="H70" s="5"/>
      <c r="I70" s="5"/>
      <c r="J70" s="5"/>
    </row>
    <row r="71" spans="7:10" x14ac:dyDescent="0.2">
      <c r="G71" s="5"/>
      <c r="H71" s="5"/>
      <c r="I71" s="5"/>
      <c r="J71" s="5"/>
    </row>
    <row r="72" spans="7:10" x14ac:dyDescent="0.2">
      <c r="G72" s="5"/>
      <c r="H72" s="5"/>
      <c r="I72" s="5"/>
      <c r="J72" s="5"/>
    </row>
    <row r="73" spans="7:10" x14ac:dyDescent="0.2">
      <c r="G73" s="5"/>
      <c r="H73" s="5"/>
      <c r="I73" s="5"/>
      <c r="J73" s="5"/>
    </row>
    <row r="74" spans="7:10" x14ac:dyDescent="0.2">
      <c r="G74" s="5"/>
      <c r="H74" s="5"/>
      <c r="I74" s="5"/>
      <c r="J74" s="5"/>
    </row>
    <row r="75" spans="7:10" x14ac:dyDescent="0.2">
      <c r="G75" s="5"/>
      <c r="H75" s="5"/>
      <c r="I75" s="5"/>
      <c r="J75" s="5"/>
    </row>
    <row r="76" spans="7:10" x14ac:dyDescent="0.2">
      <c r="G76" s="5"/>
      <c r="H76" s="5"/>
      <c r="I76" s="5"/>
      <c r="J76" s="5"/>
    </row>
    <row r="77" spans="7:10" x14ac:dyDescent="0.2">
      <c r="G77" s="5"/>
      <c r="H77" s="5"/>
      <c r="I77" s="5"/>
      <c r="J77" s="5"/>
    </row>
    <row r="78" spans="7:10" x14ac:dyDescent="0.2">
      <c r="G78" s="5"/>
      <c r="H78" s="5"/>
      <c r="I78" s="5"/>
      <c r="J78" s="5"/>
    </row>
    <row r="79" spans="7:10" x14ac:dyDescent="0.2">
      <c r="G79" s="5"/>
      <c r="H79" s="5"/>
      <c r="I79" s="5"/>
      <c r="J79" s="5"/>
    </row>
    <row r="80" spans="7:10" x14ac:dyDescent="0.2">
      <c r="G80" s="5"/>
      <c r="H80" s="5"/>
      <c r="I80" s="5"/>
      <c r="J80" s="5"/>
    </row>
    <row r="81" spans="7:10" x14ac:dyDescent="0.2">
      <c r="G81" s="5"/>
      <c r="H81" s="5"/>
      <c r="I81" s="5"/>
      <c r="J81" s="5"/>
    </row>
    <row r="82" spans="7:10" x14ac:dyDescent="0.2">
      <c r="G82" s="5"/>
      <c r="H82" s="5"/>
      <c r="I82" s="5"/>
      <c r="J82" s="5"/>
    </row>
    <row r="83" spans="7:10" x14ac:dyDescent="0.2">
      <c r="G83" s="5"/>
      <c r="H83" s="5"/>
      <c r="I83" s="5"/>
      <c r="J83" s="5"/>
    </row>
    <row r="84" spans="7:10" x14ac:dyDescent="0.2">
      <c r="G84" s="5"/>
      <c r="H84" s="5"/>
      <c r="I84" s="5"/>
      <c r="J84" s="5"/>
    </row>
  </sheetData>
  <autoFilter ref="A4:S6"/>
  <mergeCells count="15">
    <mergeCell ref="B10:M10"/>
    <mergeCell ref="A2:R2"/>
    <mergeCell ref="A3:A4"/>
    <mergeCell ref="B3:B4"/>
    <mergeCell ref="C3:C4"/>
    <mergeCell ref="D3:D4"/>
    <mergeCell ref="E3:G3"/>
    <mergeCell ref="H3:J3"/>
    <mergeCell ref="L3:L4"/>
    <mergeCell ref="K3:K4"/>
    <mergeCell ref="P3:P4"/>
    <mergeCell ref="Q3:Q4"/>
    <mergeCell ref="R3:R4"/>
    <mergeCell ref="O3:O4"/>
    <mergeCell ref="M3:N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zoomScaleNormal="100" workbookViewId="0">
      <selection activeCell="E15" sqref="E15"/>
    </sheetView>
  </sheetViews>
  <sheetFormatPr defaultRowHeight="12.75" outlineLevelCol="1" x14ac:dyDescent="0.2"/>
  <cols>
    <col min="1" max="1" width="6.140625" style="4" customWidth="1"/>
    <col min="2" max="2" width="30.28515625" style="22" customWidth="1"/>
    <col min="3" max="3" width="10" style="4" customWidth="1"/>
    <col min="4" max="4" width="10.28515625" style="10" customWidth="1"/>
    <col min="5" max="5" width="13" style="4" customWidth="1"/>
    <col min="6" max="6" width="13.28515625" style="4" customWidth="1"/>
    <col min="7" max="10" width="13.7109375" style="4" customWidth="1"/>
    <col min="11" max="12" width="16.28515625" style="4" customWidth="1" outlineLevel="1"/>
    <col min="13" max="13" width="13.85546875" style="4" customWidth="1" outlineLevel="1"/>
    <col min="14" max="14" width="12.7109375" style="4" customWidth="1" outlineLevel="1"/>
    <col min="15" max="15" width="16.28515625" style="4" customWidth="1" outlineLevel="1"/>
    <col min="16" max="16" width="10" style="4" customWidth="1" outlineLevel="1"/>
    <col min="17" max="17" width="13" style="4" customWidth="1" outlineLevel="1"/>
    <col min="18" max="18" width="18.28515625" style="4" customWidth="1"/>
    <col min="19" max="16384" width="9.140625" style="4"/>
  </cols>
  <sheetData>
    <row r="1" spans="1:19" ht="21.75" customHeight="1" x14ac:dyDescent="0.2">
      <c r="A1" s="1"/>
      <c r="B1" s="20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>
        <f>SUBTOTAL(9,R5:R5)</f>
        <v>145500</v>
      </c>
    </row>
    <row r="2" spans="1:19" ht="23.25" customHeight="1" x14ac:dyDescent="0.2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 ht="66.75" customHeight="1" x14ac:dyDescent="0.2">
      <c r="A3" s="47" t="s">
        <v>0</v>
      </c>
      <c r="B3" s="48" t="s">
        <v>1</v>
      </c>
      <c r="C3" s="48" t="s">
        <v>2</v>
      </c>
      <c r="D3" s="48" t="s">
        <v>3</v>
      </c>
      <c r="E3" s="48" t="s">
        <v>12</v>
      </c>
      <c r="F3" s="48"/>
      <c r="G3" s="48"/>
      <c r="H3" s="48" t="s">
        <v>13</v>
      </c>
      <c r="I3" s="48"/>
      <c r="J3" s="48"/>
      <c r="K3" s="52" t="s">
        <v>16</v>
      </c>
      <c r="L3" s="50" t="s">
        <v>11</v>
      </c>
      <c r="M3" s="58" t="s">
        <v>4</v>
      </c>
      <c r="N3" s="59"/>
      <c r="O3" s="50" t="s">
        <v>17</v>
      </c>
      <c r="P3" s="50" t="s">
        <v>8</v>
      </c>
      <c r="Q3" s="54" t="s">
        <v>9</v>
      </c>
      <c r="R3" s="56" t="s">
        <v>10</v>
      </c>
    </row>
    <row r="4" spans="1:19" ht="105.75" customHeight="1" x14ac:dyDescent="0.2">
      <c r="A4" s="47"/>
      <c r="B4" s="49"/>
      <c r="C4" s="49"/>
      <c r="D4" s="49"/>
      <c r="E4" s="23" t="s">
        <v>14</v>
      </c>
      <c r="F4" s="23" t="s">
        <v>15</v>
      </c>
      <c r="G4" s="23" t="s">
        <v>18</v>
      </c>
      <c r="H4" s="23" t="s">
        <v>14</v>
      </c>
      <c r="I4" s="23" t="s">
        <v>15</v>
      </c>
      <c r="J4" s="23" t="s">
        <v>18</v>
      </c>
      <c r="K4" s="53"/>
      <c r="L4" s="51"/>
      <c r="M4" s="35" t="s">
        <v>5</v>
      </c>
      <c r="N4" s="35" t="s">
        <v>7</v>
      </c>
      <c r="O4" s="51"/>
      <c r="P4" s="51"/>
      <c r="Q4" s="55"/>
      <c r="R4" s="57"/>
    </row>
    <row r="5" spans="1:19" s="19" customFormat="1" x14ac:dyDescent="0.25">
      <c r="A5" s="41">
        <v>1</v>
      </c>
      <c r="B5" s="43" t="s">
        <v>20</v>
      </c>
      <c r="C5" s="42" t="s">
        <v>19</v>
      </c>
      <c r="D5" s="30">
        <v>30000</v>
      </c>
      <c r="E5" s="39">
        <v>4.8499999999999996</v>
      </c>
      <c r="F5" s="39">
        <v>4.9000000000000004</v>
      </c>
      <c r="G5" s="33">
        <v>5.7</v>
      </c>
      <c r="H5" s="40">
        <f>E5</f>
        <v>4.8499999999999996</v>
      </c>
      <c r="I5" s="32">
        <f>F5</f>
        <v>4.9000000000000004</v>
      </c>
      <c r="J5" s="29">
        <f>G5</f>
        <v>5.7</v>
      </c>
      <c r="K5" s="28">
        <f>ROUND(IFERROR(AVERAGE(H5:J5),),2)</f>
        <v>5.15</v>
      </c>
      <c r="L5" s="36">
        <f>ROUND(((1*H5+1*I5+1*J5)/(1*3)),2)</f>
        <v>5.15</v>
      </c>
      <c r="M5" s="15">
        <f>IFERROR(_xlfn.STDEV.S(H5:J5),)</f>
        <v>0.47696960070847294</v>
      </c>
      <c r="N5" s="16">
        <f>IFERROR(_xlfn.STDEV.S(H5:J5)/AVERAGE(H5:J5),)</f>
        <v>9.2615456448247188E-2</v>
      </c>
      <c r="O5" s="34">
        <f>IFERROR((SMALL(H5:L5,COUNTIF(H5:L5,0)+1)),0)</f>
        <v>4.8499999999999996</v>
      </c>
      <c r="P5" s="37">
        <v>0</v>
      </c>
      <c r="Q5" s="34">
        <f>ROUND((O5+(O5*P5)),2)</f>
        <v>4.8499999999999996</v>
      </c>
      <c r="R5" s="17">
        <f>D5*Q5</f>
        <v>145500</v>
      </c>
      <c r="S5" s="18"/>
    </row>
    <row r="6" spans="1:19" s="14" customFormat="1" ht="16.5" customHeight="1" x14ac:dyDescent="0.2">
      <c r="A6" s="44"/>
      <c r="B6" s="25"/>
      <c r="C6" s="27"/>
      <c r="D6" s="26"/>
      <c r="E6" s="31"/>
      <c r="F6" s="31"/>
      <c r="G6" s="31"/>
      <c r="H6" s="31"/>
      <c r="I6" s="31"/>
      <c r="J6" s="31"/>
      <c r="K6" s="11"/>
      <c r="L6" s="11"/>
      <c r="M6" s="11"/>
      <c r="N6" s="11"/>
      <c r="O6" s="11"/>
      <c r="P6" s="11"/>
      <c r="Q6" s="12"/>
      <c r="R6" s="38">
        <f>SUBTOTAL(9,R5:R5)</f>
        <v>145500</v>
      </c>
      <c r="S6" s="13"/>
    </row>
    <row r="7" spans="1:19" x14ac:dyDescent="0.2">
      <c r="B7" s="21"/>
      <c r="C7" s="6"/>
      <c r="D7" s="7"/>
      <c r="E7" s="7"/>
      <c r="F7" s="7"/>
      <c r="G7" s="5"/>
      <c r="H7" s="5"/>
      <c r="I7" s="5"/>
      <c r="J7" s="5"/>
    </row>
    <row r="8" spans="1:19" x14ac:dyDescent="0.2">
      <c r="B8" s="21"/>
      <c r="C8" s="6"/>
      <c r="D8" s="7"/>
      <c r="E8" s="7"/>
      <c r="F8" s="7"/>
      <c r="G8" s="5"/>
      <c r="H8" s="5"/>
      <c r="I8" s="5"/>
      <c r="J8" s="5"/>
    </row>
    <row r="9" spans="1:19" ht="51" customHeight="1" x14ac:dyDescent="0.2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9" x14ac:dyDescent="0.2">
      <c r="B10" s="21"/>
      <c r="C10" s="6"/>
      <c r="D10" s="7"/>
      <c r="E10" s="7"/>
      <c r="F10" s="7"/>
      <c r="G10" s="8"/>
      <c r="H10" s="8"/>
      <c r="I10" s="8"/>
      <c r="J10" s="8"/>
    </row>
    <row r="11" spans="1:19" x14ac:dyDescent="0.2">
      <c r="B11" s="21"/>
      <c r="C11" s="6"/>
      <c r="D11" s="7"/>
      <c r="E11" s="7"/>
      <c r="F11" s="7"/>
      <c r="G11" s="8"/>
      <c r="H11" s="8"/>
      <c r="I11" s="8"/>
      <c r="J11" s="8"/>
    </row>
    <row r="12" spans="1:19" x14ac:dyDescent="0.2">
      <c r="B12" s="21"/>
      <c r="C12" s="6"/>
      <c r="D12" s="7"/>
      <c r="E12" s="7"/>
      <c r="F12" s="7"/>
      <c r="G12" s="5"/>
      <c r="H12" s="5"/>
      <c r="I12" s="5"/>
      <c r="J12" s="5"/>
    </row>
    <row r="13" spans="1:19" x14ac:dyDescent="0.2">
      <c r="B13" s="21"/>
      <c r="C13" s="6"/>
      <c r="D13" s="7"/>
      <c r="E13" s="7"/>
      <c r="F13" s="7"/>
      <c r="G13" s="5"/>
      <c r="H13" s="5"/>
      <c r="I13" s="5"/>
      <c r="J13" s="5"/>
    </row>
    <row r="14" spans="1:19" x14ac:dyDescent="0.2">
      <c r="B14" s="21"/>
      <c r="C14" s="6"/>
      <c r="D14" s="7"/>
      <c r="E14" s="7"/>
      <c r="F14" s="7"/>
      <c r="G14" s="5"/>
      <c r="H14" s="5"/>
      <c r="I14" s="5"/>
      <c r="J14" s="5"/>
    </row>
    <row r="15" spans="1:19" x14ac:dyDescent="0.2">
      <c r="B15" s="21"/>
      <c r="C15" s="6"/>
      <c r="D15" s="7"/>
      <c r="E15" s="7"/>
      <c r="F15" s="7"/>
      <c r="G15" s="5"/>
      <c r="H15" s="5"/>
      <c r="I15" s="5"/>
      <c r="J15" s="5"/>
    </row>
    <row r="16" spans="1:19" x14ac:dyDescent="0.2">
      <c r="B16" s="21"/>
      <c r="C16" s="6"/>
      <c r="D16" s="7"/>
      <c r="E16" s="7"/>
      <c r="F16" s="7"/>
      <c r="G16" s="5"/>
      <c r="H16" s="5"/>
      <c r="I16" s="5"/>
      <c r="J16" s="5"/>
    </row>
    <row r="17" spans="2:10" x14ac:dyDescent="0.2">
      <c r="B17" s="21"/>
      <c r="C17" s="6"/>
      <c r="D17" s="7"/>
      <c r="E17" s="7"/>
      <c r="F17" s="7"/>
      <c r="G17" s="5"/>
      <c r="H17" s="5"/>
      <c r="I17" s="5"/>
      <c r="J17" s="5"/>
    </row>
    <row r="18" spans="2:10" x14ac:dyDescent="0.2">
      <c r="B18" s="21"/>
      <c r="C18" s="6"/>
      <c r="D18" s="7"/>
      <c r="E18" s="7"/>
      <c r="F18" s="7"/>
      <c r="G18" s="5"/>
      <c r="H18" s="5"/>
      <c r="I18" s="5"/>
      <c r="J18" s="5"/>
    </row>
    <row r="19" spans="2:10" x14ac:dyDescent="0.2">
      <c r="B19" s="21"/>
      <c r="C19" s="6"/>
      <c r="D19" s="7"/>
      <c r="E19" s="7"/>
      <c r="F19" s="7"/>
      <c r="G19" s="5"/>
      <c r="H19" s="5"/>
      <c r="I19" s="5"/>
      <c r="J19" s="5"/>
    </row>
    <row r="20" spans="2:10" x14ac:dyDescent="0.2">
      <c r="B20" s="21"/>
      <c r="C20" s="6"/>
      <c r="D20" s="7"/>
      <c r="E20" s="7"/>
      <c r="F20" s="7"/>
      <c r="G20" s="5"/>
      <c r="H20" s="5"/>
      <c r="I20" s="5"/>
      <c r="J20" s="5"/>
    </row>
    <row r="21" spans="2:10" x14ac:dyDescent="0.2">
      <c r="B21" s="21"/>
      <c r="C21" s="6"/>
      <c r="D21" s="7"/>
      <c r="E21" s="7"/>
      <c r="F21" s="7"/>
      <c r="G21" s="5"/>
      <c r="H21" s="5"/>
      <c r="I21" s="5"/>
      <c r="J21" s="5"/>
    </row>
    <row r="22" spans="2:10" x14ac:dyDescent="0.2">
      <c r="B22" s="21"/>
      <c r="C22" s="6"/>
      <c r="D22" s="7"/>
      <c r="E22" s="7"/>
      <c r="F22" s="7"/>
      <c r="G22" s="5"/>
      <c r="H22" s="5"/>
      <c r="I22" s="5"/>
      <c r="J22" s="5"/>
    </row>
    <row r="23" spans="2:10" x14ac:dyDescent="0.2">
      <c r="B23" s="21"/>
      <c r="C23" s="6"/>
      <c r="D23" s="7"/>
      <c r="E23" s="7"/>
      <c r="F23" s="7"/>
      <c r="G23" s="5"/>
      <c r="H23" s="5"/>
      <c r="I23" s="5"/>
      <c r="J23" s="5"/>
    </row>
    <row r="24" spans="2:10" x14ac:dyDescent="0.2">
      <c r="B24" s="21"/>
      <c r="C24" s="6"/>
      <c r="D24" s="7"/>
      <c r="E24" s="7"/>
      <c r="F24" s="7"/>
      <c r="G24" s="5"/>
      <c r="H24" s="5"/>
      <c r="I24" s="5"/>
      <c r="J24" s="5"/>
    </row>
    <row r="25" spans="2:10" x14ac:dyDescent="0.2">
      <c r="B25" s="21"/>
      <c r="C25" s="6"/>
      <c r="D25" s="7"/>
      <c r="E25" s="7"/>
      <c r="F25" s="7"/>
      <c r="G25" s="5"/>
      <c r="H25" s="5"/>
      <c r="I25" s="5"/>
      <c r="J25" s="5"/>
    </row>
    <row r="26" spans="2:10" x14ac:dyDescent="0.2">
      <c r="B26" s="21"/>
      <c r="C26" s="6"/>
      <c r="D26" s="7"/>
      <c r="E26" s="7"/>
      <c r="F26" s="7"/>
      <c r="G26" s="5"/>
      <c r="H26" s="5"/>
      <c r="I26" s="5"/>
      <c r="J26" s="5"/>
    </row>
    <row r="27" spans="2:10" x14ac:dyDescent="0.2">
      <c r="B27" s="21"/>
      <c r="C27" s="6"/>
      <c r="D27" s="7"/>
      <c r="E27" s="7"/>
      <c r="F27" s="7"/>
      <c r="G27" s="5"/>
      <c r="H27" s="5"/>
      <c r="I27" s="5"/>
      <c r="J27" s="5"/>
    </row>
    <row r="28" spans="2:10" x14ac:dyDescent="0.2">
      <c r="B28" s="21"/>
      <c r="C28" s="6"/>
      <c r="D28" s="7"/>
      <c r="E28" s="7"/>
      <c r="F28" s="7"/>
      <c r="G28" s="5"/>
      <c r="H28" s="5"/>
      <c r="I28" s="5"/>
      <c r="J28" s="5"/>
    </row>
    <row r="29" spans="2:10" x14ac:dyDescent="0.2">
      <c r="B29" s="21"/>
      <c r="C29" s="6"/>
      <c r="D29" s="7"/>
      <c r="E29" s="7"/>
      <c r="F29" s="7"/>
      <c r="G29" s="5"/>
      <c r="H29" s="5"/>
      <c r="I29" s="5"/>
      <c r="J29" s="5"/>
    </row>
    <row r="30" spans="2:10" x14ac:dyDescent="0.2">
      <c r="B30" s="21"/>
      <c r="C30" s="6"/>
      <c r="D30" s="7"/>
      <c r="E30" s="7"/>
      <c r="F30" s="7"/>
      <c r="G30" s="5"/>
      <c r="H30" s="5"/>
      <c r="I30" s="5"/>
      <c r="J30" s="5"/>
    </row>
    <row r="31" spans="2:10" x14ac:dyDescent="0.2">
      <c r="B31" s="21"/>
      <c r="C31" s="6"/>
      <c r="D31" s="7"/>
      <c r="E31" s="7"/>
      <c r="F31" s="7"/>
      <c r="G31" s="5"/>
      <c r="H31" s="5"/>
      <c r="I31" s="5"/>
      <c r="J31" s="5"/>
    </row>
    <row r="32" spans="2:10" x14ac:dyDescent="0.2">
      <c r="B32" s="21"/>
      <c r="C32" s="6"/>
      <c r="D32" s="7"/>
      <c r="E32" s="7"/>
      <c r="F32" s="7"/>
      <c r="G32" s="5"/>
      <c r="H32" s="5"/>
      <c r="I32" s="5"/>
      <c r="J32" s="5"/>
    </row>
    <row r="33" spans="2:10" x14ac:dyDescent="0.2">
      <c r="B33" s="21"/>
      <c r="C33" s="6"/>
      <c r="D33" s="7"/>
      <c r="E33" s="7"/>
      <c r="F33" s="7"/>
      <c r="G33" s="5"/>
      <c r="H33" s="5"/>
      <c r="I33" s="5"/>
      <c r="J33" s="5"/>
    </row>
    <row r="34" spans="2:10" x14ac:dyDescent="0.2">
      <c r="B34" s="21"/>
      <c r="C34" s="6"/>
      <c r="D34" s="7"/>
      <c r="E34" s="7"/>
      <c r="F34" s="7"/>
      <c r="G34" s="5"/>
      <c r="H34" s="5"/>
      <c r="I34" s="5"/>
      <c r="J34" s="5"/>
    </row>
    <row r="35" spans="2:10" x14ac:dyDescent="0.2">
      <c r="B35" s="21"/>
      <c r="C35" s="6"/>
      <c r="D35" s="7"/>
      <c r="E35" s="7"/>
      <c r="F35" s="7"/>
      <c r="G35" s="5"/>
      <c r="H35" s="5"/>
      <c r="I35" s="5"/>
      <c r="J35" s="5"/>
    </row>
    <row r="36" spans="2:10" x14ac:dyDescent="0.2">
      <c r="B36" s="21"/>
      <c r="C36" s="6"/>
      <c r="D36" s="7"/>
      <c r="E36" s="7"/>
      <c r="F36" s="7"/>
      <c r="G36" s="5"/>
      <c r="H36" s="5"/>
      <c r="I36" s="5"/>
      <c r="J36" s="5"/>
    </row>
    <row r="37" spans="2:10" x14ac:dyDescent="0.2">
      <c r="B37" s="21"/>
      <c r="C37" s="6"/>
      <c r="D37" s="7"/>
      <c r="E37" s="7"/>
      <c r="F37" s="7"/>
      <c r="G37" s="5"/>
      <c r="H37" s="5"/>
      <c r="I37" s="5"/>
      <c r="J37" s="5"/>
    </row>
    <row r="38" spans="2:10" x14ac:dyDescent="0.2">
      <c r="B38" s="21"/>
      <c r="C38" s="6"/>
      <c r="D38" s="7"/>
      <c r="E38" s="7"/>
      <c r="F38" s="7"/>
      <c r="G38" s="5"/>
      <c r="H38" s="5"/>
      <c r="I38" s="5"/>
      <c r="J38" s="5"/>
    </row>
    <row r="39" spans="2:10" x14ac:dyDescent="0.2">
      <c r="B39" s="21"/>
      <c r="C39" s="6"/>
      <c r="D39" s="7"/>
      <c r="E39" s="7"/>
      <c r="F39" s="7"/>
      <c r="G39" s="5"/>
      <c r="H39" s="5"/>
      <c r="I39" s="5"/>
      <c r="J39" s="5"/>
    </row>
    <row r="40" spans="2:10" x14ac:dyDescent="0.2">
      <c r="B40" s="21"/>
      <c r="C40" s="6"/>
      <c r="D40" s="7"/>
      <c r="E40" s="7"/>
      <c r="F40" s="7"/>
      <c r="G40" s="5"/>
      <c r="H40" s="5"/>
      <c r="I40" s="5"/>
      <c r="J40" s="5"/>
    </row>
    <row r="41" spans="2:10" x14ac:dyDescent="0.2">
      <c r="B41" s="21"/>
      <c r="C41" s="6"/>
      <c r="D41" s="7"/>
      <c r="E41" s="7"/>
      <c r="F41" s="7"/>
      <c r="G41" s="5"/>
      <c r="H41" s="5"/>
      <c r="I41" s="5"/>
      <c r="J41" s="5"/>
    </row>
    <row r="42" spans="2:10" x14ac:dyDescent="0.2">
      <c r="B42" s="21"/>
      <c r="C42" s="6"/>
      <c r="D42" s="7"/>
      <c r="E42" s="7"/>
      <c r="F42" s="7"/>
      <c r="G42" s="5"/>
      <c r="H42" s="5"/>
      <c r="I42" s="5"/>
      <c r="J42" s="5"/>
    </row>
    <row r="43" spans="2:10" x14ac:dyDescent="0.2">
      <c r="B43" s="21"/>
      <c r="C43" s="6"/>
      <c r="D43" s="7"/>
      <c r="E43" s="7"/>
      <c r="F43" s="7"/>
      <c r="G43" s="5"/>
      <c r="H43" s="5"/>
      <c r="I43" s="5"/>
      <c r="J43" s="5"/>
    </row>
    <row r="44" spans="2:10" x14ac:dyDescent="0.2">
      <c r="B44" s="21"/>
      <c r="C44" s="6"/>
      <c r="D44" s="7"/>
      <c r="E44" s="7"/>
      <c r="F44" s="7"/>
      <c r="G44" s="5"/>
      <c r="H44" s="5"/>
      <c r="I44" s="5"/>
      <c r="J44" s="5"/>
    </row>
    <row r="45" spans="2:10" x14ac:dyDescent="0.2">
      <c r="B45" s="21"/>
      <c r="C45" s="6"/>
      <c r="D45" s="7"/>
      <c r="E45" s="7"/>
      <c r="F45" s="7"/>
      <c r="G45" s="5"/>
      <c r="H45" s="5"/>
      <c r="I45" s="5"/>
      <c r="J45" s="5"/>
    </row>
    <row r="46" spans="2:10" x14ac:dyDescent="0.2">
      <c r="B46" s="21"/>
      <c r="C46" s="5"/>
      <c r="D46" s="9"/>
      <c r="E46" s="5"/>
      <c r="F46" s="5"/>
      <c r="G46" s="5"/>
      <c r="H46" s="5"/>
      <c r="I46" s="5"/>
      <c r="J46" s="5"/>
    </row>
    <row r="47" spans="2:10" x14ac:dyDescent="0.2">
      <c r="B47" s="21"/>
      <c r="C47" s="5"/>
      <c r="D47" s="9"/>
      <c r="E47" s="5"/>
      <c r="F47" s="5"/>
      <c r="G47" s="5"/>
      <c r="H47" s="5"/>
      <c r="I47" s="5"/>
      <c r="J47" s="5"/>
    </row>
    <row r="48" spans="2:10" x14ac:dyDescent="0.2">
      <c r="B48" s="21"/>
      <c r="C48" s="5"/>
      <c r="D48" s="9"/>
      <c r="E48" s="5"/>
      <c r="F48" s="5"/>
      <c r="G48" s="5"/>
      <c r="H48" s="5"/>
      <c r="I48" s="5"/>
      <c r="J48" s="5"/>
    </row>
    <row r="49" spans="2:10" x14ac:dyDescent="0.2">
      <c r="B49" s="21"/>
      <c r="C49" s="5"/>
      <c r="D49" s="9"/>
      <c r="E49" s="5"/>
      <c r="F49" s="5"/>
      <c r="G49" s="5"/>
      <c r="H49" s="5"/>
      <c r="I49" s="5"/>
      <c r="J49" s="5"/>
    </row>
    <row r="50" spans="2:10" x14ac:dyDescent="0.2">
      <c r="B50" s="21"/>
      <c r="C50" s="5"/>
      <c r="D50" s="9"/>
      <c r="E50" s="5"/>
      <c r="F50" s="5"/>
      <c r="G50" s="5"/>
      <c r="H50" s="5"/>
      <c r="I50" s="5"/>
      <c r="J50" s="5"/>
    </row>
    <row r="51" spans="2:10" x14ac:dyDescent="0.2">
      <c r="B51" s="21"/>
      <c r="C51" s="5"/>
      <c r="D51" s="9"/>
      <c r="E51" s="5"/>
      <c r="F51" s="5"/>
      <c r="G51" s="5"/>
      <c r="H51" s="5"/>
      <c r="I51" s="5"/>
      <c r="J51" s="5"/>
    </row>
    <row r="52" spans="2:10" x14ac:dyDescent="0.2">
      <c r="B52" s="21"/>
      <c r="C52" s="5"/>
      <c r="D52" s="9"/>
      <c r="E52" s="5"/>
      <c r="F52" s="5"/>
      <c r="G52" s="5"/>
      <c r="H52" s="5"/>
      <c r="I52" s="5"/>
      <c r="J52" s="5"/>
    </row>
    <row r="53" spans="2:10" x14ac:dyDescent="0.2">
      <c r="G53" s="5"/>
      <c r="H53" s="5"/>
      <c r="I53" s="5"/>
      <c r="J53" s="5"/>
    </row>
    <row r="54" spans="2:10" x14ac:dyDescent="0.2">
      <c r="G54" s="5"/>
      <c r="H54" s="5"/>
      <c r="I54" s="5"/>
      <c r="J54" s="5"/>
    </row>
    <row r="55" spans="2:10" x14ac:dyDescent="0.2">
      <c r="G55" s="5"/>
      <c r="H55" s="5"/>
      <c r="I55" s="5"/>
      <c r="J55" s="5"/>
    </row>
    <row r="56" spans="2:10" x14ac:dyDescent="0.2">
      <c r="G56" s="5"/>
      <c r="H56" s="5"/>
      <c r="I56" s="5"/>
      <c r="J56" s="5"/>
    </row>
    <row r="57" spans="2:10" x14ac:dyDescent="0.2">
      <c r="G57" s="5"/>
      <c r="H57" s="5"/>
      <c r="I57" s="5"/>
      <c r="J57" s="5"/>
    </row>
    <row r="58" spans="2:10" x14ac:dyDescent="0.2">
      <c r="G58" s="5"/>
      <c r="H58" s="5"/>
      <c r="I58" s="5"/>
      <c r="J58" s="5"/>
    </row>
    <row r="59" spans="2:10" x14ac:dyDescent="0.2">
      <c r="G59" s="5"/>
      <c r="H59" s="5"/>
      <c r="I59" s="5"/>
      <c r="J59" s="5"/>
    </row>
    <row r="60" spans="2:10" x14ac:dyDescent="0.2">
      <c r="G60" s="5"/>
      <c r="H60" s="5"/>
      <c r="I60" s="5"/>
      <c r="J60" s="5"/>
    </row>
    <row r="61" spans="2:10" x14ac:dyDescent="0.2">
      <c r="G61" s="5"/>
      <c r="H61" s="5"/>
      <c r="I61" s="5"/>
      <c r="J61" s="5"/>
    </row>
    <row r="62" spans="2:10" x14ac:dyDescent="0.2">
      <c r="G62" s="5"/>
      <c r="H62" s="5"/>
      <c r="I62" s="5"/>
      <c r="J62" s="5"/>
    </row>
    <row r="63" spans="2:10" x14ac:dyDescent="0.2">
      <c r="G63" s="5"/>
      <c r="H63" s="5"/>
      <c r="I63" s="5"/>
      <c r="J63" s="5"/>
    </row>
    <row r="64" spans="2:10" x14ac:dyDescent="0.2">
      <c r="G64" s="5"/>
      <c r="H64" s="5"/>
      <c r="I64" s="5"/>
      <c r="J64" s="5"/>
    </row>
    <row r="65" spans="7:10" x14ac:dyDescent="0.2">
      <c r="G65" s="5"/>
      <c r="H65" s="5"/>
      <c r="I65" s="5"/>
      <c r="J65" s="5"/>
    </row>
    <row r="66" spans="7:10" x14ac:dyDescent="0.2">
      <c r="G66" s="5"/>
      <c r="H66" s="5"/>
      <c r="I66" s="5"/>
      <c r="J66" s="5"/>
    </row>
    <row r="67" spans="7:10" x14ac:dyDescent="0.2">
      <c r="G67" s="5"/>
      <c r="H67" s="5"/>
      <c r="I67" s="5"/>
      <c r="J67" s="5"/>
    </row>
    <row r="68" spans="7:10" x14ac:dyDescent="0.2">
      <c r="G68" s="5"/>
      <c r="H68" s="5"/>
      <c r="I68" s="5"/>
      <c r="J68" s="5"/>
    </row>
    <row r="69" spans="7:10" x14ac:dyDescent="0.2">
      <c r="G69" s="5"/>
      <c r="H69" s="5"/>
      <c r="I69" s="5"/>
      <c r="J69" s="5"/>
    </row>
    <row r="70" spans="7:10" x14ac:dyDescent="0.2">
      <c r="G70" s="5"/>
      <c r="H70" s="5"/>
      <c r="I70" s="5"/>
      <c r="J70" s="5"/>
    </row>
    <row r="71" spans="7:10" x14ac:dyDescent="0.2">
      <c r="G71" s="5"/>
      <c r="H71" s="5"/>
      <c r="I71" s="5"/>
      <c r="J71" s="5"/>
    </row>
    <row r="72" spans="7:10" x14ac:dyDescent="0.2">
      <c r="G72" s="5"/>
      <c r="H72" s="5"/>
      <c r="I72" s="5"/>
      <c r="J72" s="5"/>
    </row>
    <row r="73" spans="7:10" x14ac:dyDescent="0.2">
      <c r="G73" s="5"/>
      <c r="H73" s="5"/>
      <c r="I73" s="5"/>
      <c r="J73" s="5"/>
    </row>
    <row r="74" spans="7:10" x14ac:dyDescent="0.2">
      <c r="G74" s="5"/>
      <c r="H74" s="5"/>
      <c r="I74" s="5"/>
      <c r="J74" s="5"/>
    </row>
    <row r="75" spans="7:10" x14ac:dyDescent="0.2">
      <c r="G75" s="5"/>
      <c r="H75" s="5"/>
      <c r="I75" s="5"/>
      <c r="J75" s="5"/>
    </row>
    <row r="76" spans="7:10" x14ac:dyDescent="0.2">
      <c r="G76" s="5"/>
      <c r="H76" s="5"/>
      <c r="I76" s="5"/>
      <c r="J76" s="5"/>
    </row>
    <row r="77" spans="7:10" x14ac:dyDescent="0.2">
      <c r="G77" s="5"/>
      <c r="H77" s="5"/>
      <c r="I77" s="5"/>
      <c r="J77" s="5"/>
    </row>
    <row r="78" spans="7:10" x14ac:dyDescent="0.2">
      <c r="G78" s="5"/>
      <c r="H78" s="5"/>
      <c r="I78" s="5"/>
      <c r="J78" s="5"/>
    </row>
    <row r="79" spans="7:10" x14ac:dyDescent="0.2">
      <c r="G79" s="5"/>
      <c r="H79" s="5"/>
      <c r="I79" s="5"/>
      <c r="J79" s="5"/>
    </row>
    <row r="80" spans="7:10" x14ac:dyDescent="0.2">
      <c r="G80" s="5"/>
      <c r="H80" s="5"/>
      <c r="I80" s="5"/>
      <c r="J80" s="5"/>
    </row>
    <row r="81" spans="7:10" x14ac:dyDescent="0.2">
      <c r="G81" s="5"/>
      <c r="H81" s="5"/>
      <c r="I81" s="5"/>
      <c r="J81" s="5"/>
    </row>
    <row r="82" spans="7:10" x14ac:dyDescent="0.2">
      <c r="G82" s="5"/>
      <c r="H82" s="5"/>
      <c r="I82" s="5"/>
      <c r="J82" s="5"/>
    </row>
    <row r="83" spans="7:10" x14ac:dyDescent="0.2">
      <c r="G83" s="5"/>
      <c r="H83" s="5"/>
      <c r="I83" s="5"/>
      <c r="J83" s="5"/>
    </row>
  </sheetData>
  <autoFilter ref="A4:S5"/>
  <mergeCells count="15">
    <mergeCell ref="A2:R2"/>
    <mergeCell ref="A3:A4"/>
    <mergeCell ref="B3:B4"/>
    <mergeCell ref="C3:C4"/>
    <mergeCell ref="D3:D4"/>
    <mergeCell ref="E3:G3"/>
    <mergeCell ref="H3:J3"/>
    <mergeCell ref="K3:K4"/>
    <mergeCell ref="L3:L4"/>
    <mergeCell ref="M3:N3"/>
    <mergeCell ref="O3:O4"/>
    <mergeCell ref="P3:P4"/>
    <mergeCell ref="Q3:Q4"/>
    <mergeCell ref="R3:R4"/>
    <mergeCell ref="B9:M9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zoomScaleNormal="100" workbookViewId="0">
      <selection activeCell="C12" sqref="C12"/>
    </sheetView>
  </sheetViews>
  <sheetFormatPr defaultRowHeight="12.75" outlineLevelCol="1" x14ac:dyDescent="0.2"/>
  <cols>
    <col min="1" max="1" width="6.140625" style="4" customWidth="1"/>
    <col min="2" max="2" width="30.28515625" style="22" customWidth="1"/>
    <col min="3" max="3" width="10" style="4" customWidth="1"/>
    <col min="4" max="4" width="10.28515625" style="10" customWidth="1"/>
    <col min="5" max="5" width="13" style="4" customWidth="1"/>
    <col min="6" max="6" width="13.28515625" style="4" customWidth="1"/>
    <col min="7" max="10" width="13.7109375" style="4" customWidth="1"/>
    <col min="11" max="12" width="16.28515625" style="4" customWidth="1" outlineLevel="1"/>
    <col min="13" max="13" width="13.85546875" style="4" customWidth="1" outlineLevel="1"/>
    <col min="14" max="14" width="12.7109375" style="4" customWidth="1" outlineLevel="1"/>
    <col min="15" max="15" width="16.28515625" style="4" customWidth="1" outlineLevel="1"/>
    <col min="16" max="16" width="10" style="4" customWidth="1" outlineLevel="1"/>
    <col min="17" max="17" width="13" style="4" customWidth="1" outlineLevel="1"/>
    <col min="18" max="18" width="18.28515625" style="4" customWidth="1"/>
    <col min="19" max="16384" width="9.140625" style="4"/>
  </cols>
  <sheetData>
    <row r="1" spans="1:19" ht="21.75" customHeight="1" x14ac:dyDescent="0.2">
      <c r="A1" s="1"/>
      <c r="B1" s="20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e">
        <f>SUBTOTAL(9,#REF!)</f>
        <v>#REF!</v>
      </c>
    </row>
    <row r="2" spans="1:19" ht="23.25" customHeight="1" x14ac:dyDescent="0.2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 ht="66.75" customHeight="1" x14ac:dyDescent="0.2">
      <c r="A3" s="47" t="s">
        <v>0</v>
      </c>
      <c r="B3" s="48" t="s">
        <v>1</v>
      </c>
      <c r="C3" s="48" t="s">
        <v>2</v>
      </c>
      <c r="D3" s="48" t="s">
        <v>3</v>
      </c>
      <c r="E3" s="48" t="s">
        <v>12</v>
      </c>
      <c r="F3" s="48"/>
      <c r="G3" s="48"/>
      <c r="H3" s="48" t="s">
        <v>13</v>
      </c>
      <c r="I3" s="48"/>
      <c r="J3" s="48"/>
      <c r="K3" s="52" t="s">
        <v>16</v>
      </c>
      <c r="L3" s="50" t="s">
        <v>11</v>
      </c>
      <c r="M3" s="58" t="s">
        <v>4</v>
      </c>
      <c r="N3" s="59"/>
      <c r="O3" s="50" t="s">
        <v>17</v>
      </c>
      <c r="P3" s="50" t="s">
        <v>8</v>
      </c>
      <c r="Q3" s="54" t="s">
        <v>9</v>
      </c>
      <c r="R3" s="56" t="s">
        <v>10</v>
      </c>
    </row>
    <row r="4" spans="1:19" ht="105.75" customHeight="1" x14ac:dyDescent="0.2">
      <c r="A4" s="47"/>
      <c r="B4" s="49"/>
      <c r="C4" s="49"/>
      <c r="D4" s="49"/>
      <c r="E4" s="23" t="s">
        <v>14</v>
      </c>
      <c r="F4" s="23" t="s">
        <v>15</v>
      </c>
      <c r="G4" s="23" t="s">
        <v>18</v>
      </c>
      <c r="H4" s="23" t="s">
        <v>14</v>
      </c>
      <c r="I4" s="23" t="s">
        <v>15</v>
      </c>
      <c r="J4" s="23" t="s">
        <v>18</v>
      </c>
      <c r="K4" s="53"/>
      <c r="L4" s="51"/>
      <c r="M4" s="35" t="s">
        <v>5</v>
      </c>
      <c r="N4" s="35" t="s">
        <v>7</v>
      </c>
      <c r="O4" s="51"/>
      <c r="P4" s="51"/>
      <c r="Q4" s="55"/>
      <c r="R4" s="57"/>
    </row>
    <row r="5" spans="1:19" s="19" customFormat="1" ht="30.75" customHeight="1" x14ac:dyDescent="0.25">
      <c r="A5" s="41">
        <v>2</v>
      </c>
      <c r="B5" s="43" t="s">
        <v>21</v>
      </c>
      <c r="C5" s="42" t="s">
        <v>19</v>
      </c>
      <c r="D5" s="30">
        <v>30000</v>
      </c>
      <c r="E5" s="39">
        <v>2.78</v>
      </c>
      <c r="F5" s="39">
        <v>3.2</v>
      </c>
      <c r="G5" s="33">
        <v>3.28</v>
      </c>
      <c r="H5" s="40">
        <f t="shared" ref="H5:J5" si="0">E5</f>
        <v>2.78</v>
      </c>
      <c r="I5" s="32">
        <f t="shared" si="0"/>
        <v>3.2</v>
      </c>
      <c r="J5" s="29">
        <f t="shared" si="0"/>
        <v>3.28</v>
      </c>
      <c r="K5" s="28">
        <f t="shared" ref="K5" si="1">ROUND(IFERROR(AVERAGE(H5:J5),),2)</f>
        <v>3.09</v>
      </c>
      <c r="L5" s="36">
        <f t="shared" ref="L5" si="2">ROUND(((1*H5+1*I5+1*J5)/(1*3)),2)</f>
        <v>3.09</v>
      </c>
      <c r="M5" s="15">
        <f t="shared" ref="M5" si="3">IFERROR(_xlfn.STDEV.S(H5:J5),)</f>
        <v>0.26857649437978259</v>
      </c>
      <c r="N5" s="16">
        <f t="shared" ref="N5" si="4">IFERROR(_xlfn.STDEV.S(H5:J5)/AVERAGE(H5:J5),)</f>
        <v>8.7011823233190913E-2</v>
      </c>
      <c r="O5" s="34">
        <f t="shared" ref="O5" si="5">IFERROR((SMALL(H5:L5,COUNTIF(H5:L5,0)+1)),0)</f>
        <v>2.78</v>
      </c>
      <c r="P5" s="37">
        <v>0</v>
      </c>
      <c r="Q5" s="34">
        <f t="shared" ref="Q5" si="6">ROUND((O5+(O5*P5)),2)</f>
        <v>2.78</v>
      </c>
      <c r="R5" s="17">
        <f t="shared" ref="R5" si="7">D5*Q5</f>
        <v>83400</v>
      </c>
      <c r="S5" s="18"/>
    </row>
    <row r="6" spans="1:19" s="14" customFormat="1" ht="16.5" customHeight="1" x14ac:dyDescent="0.2">
      <c r="A6" s="44"/>
      <c r="B6" s="25"/>
      <c r="C6" s="27"/>
      <c r="D6" s="26"/>
      <c r="E6" s="31"/>
      <c r="F6" s="31"/>
      <c r="G6" s="31"/>
      <c r="H6" s="31"/>
      <c r="I6" s="31"/>
      <c r="J6" s="31"/>
      <c r="K6" s="11"/>
      <c r="L6" s="11"/>
      <c r="M6" s="11"/>
      <c r="N6" s="11"/>
      <c r="O6" s="11"/>
      <c r="P6" s="11"/>
      <c r="Q6" s="12"/>
      <c r="R6" s="38">
        <f>SUBTOTAL(9,R5:R5)</f>
        <v>83400</v>
      </c>
      <c r="S6" s="13"/>
    </row>
    <row r="7" spans="1:19" x14ac:dyDescent="0.2">
      <c r="B7" s="21"/>
      <c r="C7" s="6"/>
      <c r="D7" s="7"/>
      <c r="E7" s="7"/>
      <c r="F7" s="7"/>
      <c r="G7" s="5"/>
      <c r="H7" s="5"/>
      <c r="I7" s="5"/>
      <c r="J7" s="5"/>
    </row>
    <row r="8" spans="1:19" x14ac:dyDescent="0.2">
      <c r="B8" s="21"/>
      <c r="C8" s="6"/>
      <c r="D8" s="7"/>
      <c r="E8" s="7"/>
      <c r="F8" s="7"/>
      <c r="G8" s="5"/>
      <c r="H8" s="5"/>
      <c r="I8" s="5"/>
      <c r="J8" s="5"/>
    </row>
    <row r="9" spans="1:19" ht="51" customHeight="1" x14ac:dyDescent="0.2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9" x14ac:dyDescent="0.2">
      <c r="B10" s="21"/>
      <c r="C10" s="6"/>
      <c r="D10" s="7"/>
      <c r="E10" s="7"/>
      <c r="F10" s="7"/>
      <c r="G10" s="8"/>
      <c r="H10" s="8"/>
      <c r="I10" s="8"/>
      <c r="J10" s="8"/>
    </row>
    <row r="11" spans="1:19" x14ac:dyDescent="0.2">
      <c r="B11" s="21"/>
      <c r="C11" s="6"/>
      <c r="D11" s="7"/>
      <c r="E11" s="7"/>
      <c r="F11" s="7"/>
      <c r="G11" s="8"/>
      <c r="H11" s="8"/>
      <c r="I11" s="8"/>
      <c r="J11" s="8"/>
    </row>
    <row r="12" spans="1:19" x14ac:dyDescent="0.2">
      <c r="B12" s="21"/>
      <c r="C12" s="6"/>
      <c r="D12" s="7"/>
      <c r="E12" s="7"/>
      <c r="F12" s="7"/>
      <c r="G12" s="5"/>
      <c r="H12" s="5"/>
      <c r="I12" s="5"/>
      <c r="J12" s="5"/>
    </row>
    <row r="13" spans="1:19" x14ac:dyDescent="0.2">
      <c r="B13" s="21"/>
      <c r="C13" s="6"/>
      <c r="D13" s="7"/>
      <c r="E13" s="7"/>
      <c r="F13" s="7"/>
      <c r="G13" s="5"/>
      <c r="H13" s="5"/>
      <c r="I13" s="5"/>
      <c r="J13" s="5"/>
    </row>
    <row r="14" spans="1:19" x14ac:dyDescent="0.2">
      <c r="B14" s="21"/>
      <c r="C14" s="6"/>
      <c r="D14" s="7"/>
      <c r="E14" s="7"/>
      <c r="F14" s="7"/>
      <c r="G14" s="5"/>
      <c r="H14" s="5"/>
      <c r="I14" s="5"/>
      <c r="J14" s="5"/>
    </row>
    <row r="15" spans="1:19" x14ac:dyDescent="0.2">
      <c r="B15" s="21"/>
      <c r="C15" s="6"/>
      <c r="D15" s="7"/>
      <c r="E15" s="7"/>
      <c r="F15" s="7"/>
      <c r="G15" s="5"/>
      <c r="H15" s="5"/>
      <c r="I15" s="5"/>
      <c r="J15" s="5"/>
    </row>
    <row r="16" spans="1:19" x14ac:dyDescent="0.2">
      <c r="B16" s="21"/>
      <c r="C16" s="6"/>
      <c r="D16" s="7"/>
      <c r="E16" s="7"/>
      <c r="F16" s="7"/>
      <c r="G16" s="5"/>
      <c r="H16" s="5"/>
      <c r="I16" s="5"/>
      <c r="J16" s="5"/>
    </row>
    <row r="17" spans="2:10" x14ac:dyDescent="0.2">
      <c r="B17" s="21"/>
      <c r="C17" s="6"/>
      <c r="D17" s="7"/>
      <c r="E17" s="7"/>
      <c r="F17" s="7"/>
      <c r="G17" s="5"/>
      <c r="H17" s="5"/>
      <c r="I17" s="5"/>
      <c r="J17" s="5"/>
    </row>
    <row r="18" spans="2:10" x14ac:dyDescent="0.2">
      <c r="B18" s="21"/>
      <c r="C18" s="6"/>
      <c r="D18" s="7"/>
      <c r="E18" s="7"/>
      <c r="F18" s="7"/>
      <c r="G18" s="5"/>
      <c r="H18" s="5"/>
      <c r="I18" s="5"/>
      <c r="J18" s="5"/>
    </row>
    <row r="19" spans="2:10" x14ac:dyDescent="0.2">
      <c r="B19" s="21"/>
      <c r="C19" s="6"/>
      <c r="D19" s="7"/>
      <c r="E19" s="7"/>
      <c r="F19" s="7"/>
      <c r="G19" s="5"/>
      <c r="H19" s="5"/>
      <c r="I19" s="5"/>
      <c r="J19" s="5"/>
    </row>
    <row r="20" spans="2:10" x14ac:dyDescent="0.2">
      <c r="B20" s="21"/>
      <c r="C20" s="6"/>
      <c r="D20" s="7"/>
      <c r="E20" s="7"/>
      <c r="F20" s="7"/>
      <c r="G20" s="5"/>
      <c r="H20" s="5"/>
      <c r="I20" s="5"/>
      <c r="J20" s="5"/>
    </row>
    <row r="21" spans="2:10" x14ac:dyDescent="0.2">
      <c r="B21" s="21"/>
      <c r="C21" s="6"/>
      <c r="D21" s="7"/>
      <c r="E21" s="7"/>
      <c r="F21" s="7"/>
      <c r="G21" s="5"/>
      <c r="H21" s="5"/>
      <c r="I21" s="5"/>
      <c r="J21" s="5"/>
    </row>
    <row r="22" spans="2:10" x14ac:dyDescent="0.2">
      <c r="B22" s="21"/>
      <c r="C22" s="6"/>
      <c r="D22" s="7"/>
      <c r="E22" s="7"/>
      <c r="F22" s="7"/>
      <c r="G22" s="5"/>
      <c r="H22" s="5"/>
      <c r="I22" s="5"/>
      <c r="J22" s="5"/>
    </row>
    <row r="23" spans="2:10" x14ac:dyDescent="0.2">
      <c r="B23" s="21"/>
      <c r="C23" s="6"/>
      <c r="D23" s="7"/>
      <c r="E23" s="7"/>
      <c r="F23" s="7"/>
      <c r="G23" s="5"/>
      <c r="H23" s="5"/>
      <c r="I23" s="5"/>
      <c r="J23" s="5"/>
    </row>
    <row r="24" spans="2:10" x14ac:dyDescent="0.2">
      <c r="B24" s="21"/>
      <c r="C24" s="6"/>
      <c r="D24" s="7"/>
      <c r="E24" s="7"/>
      <c r="F24" s="7"/>
      <c r="G24" s="5"/>
      <c r="H24" s="5"/>
      <c r="I24" s="5"/>
      <c r="J24" s="5"/>
    </row>
    <row r="25" spans="2:10" x14ac:dyDescent="0.2">
      <c r="B25" s="21"/>
      <c r="C25" s="6"/>
      <c r="D25" s="7"/>
      <c r="E25" s="7"/>
      <c r="F25" s="7"/>
      <c r="G25" s="5"/>
      <c r="H25" s="5"/>
      <c r="I25" s="5"/>
      <c r="J25" s="5"/>
    </row>
    <row r="26" spans="2:10" x14ac:dyDescent="0.2">
      <c r="B26" s="21"/>
      <c r="C26" s="6"/>
      <c r="D26" s="7"/>
      <c r="E26" s="7"/>
      <c r="F26" s="7"/>
      <c r="G26" s="5"/>
      <c r="H26" s="5"/>
      <c r="I26" s="5"/>
      <c r="J26" s="5"/>
    </row>
    <row r="27" spans="2:10" x14ac:dyDescent="0.2">
      <c r="B27" s="21"/>
      <c r="C27" s="6"/>
      <c r="D27" s="7"/>
      <c r="E27" s="7"/>
      <c r="F27" s="7"/>
      <c r="G27" s="5"/>
      <c r="H27" s="5"/>
      <c r="I27" s="5"/>
      <c r="J27" s="5"/>
    </row>
    <row r="28" spans="2:10" x14ac:dyDescent="0.2">
      <c r="B28" s="21"/>
      <c r="C28" s="6"/>
      <c r="D28" s="7"/>
      <c r="E28" s="7"/>
      <c r="F28" s="7"/>
      <c r="G28" s="5"/>
      <c r="H28" s="5"/>
      <c r="I28" s="5"/>
      <c r="J28" s="5"/>
    </row>
    <row r="29" spans="2:10" x14ac:dyDescent="0.2">
      <c r="B29" s="21"/>
      <c r="C29" s="6"/>
      <c r="D29" s="7"/>
      <c r="E29" s="7"/>
      <c r="F29" s="7"/>
      <c r="G29" s="5"/>
      <c r="H29" s="5"/>
      <c r="I29" s="5"/>
      <c r="J29" s="5"/>
    </row>
    <row r="30" spans="2:10" x14ac:dyDescent="0.2">
      <c r="B30" s="21"/>
      <c r="C30" s="6"/>
      <c r="D30" s="7"/>
      <c r="E30" s="7"/>
      <c r="F30" s="7"/>
      <c r="G30" s="5"/>
      <c r="H30" s="5"/>
      <c r="I30" s="5"/>
      <c r="J30" s="5"/>
    </row>
    <row r="31" spans="2:10" x14ac:dyDescent="0.2">
      <c r="B31" s="21"/>
      <c r="C31" s="6"/>
      <c r="D31" s="7"/>
      <c r="E31" s="7"/>
      <c r="F31" s="7"/>
      <c r="G31" s="5"/>
      <c r="H31" s="5"/>
      <c r="I31" s="5"/>
      <c r="J31" s="5"/>
    </row>
    <row r="32" spans="2:10" x14ac:dyDescent="0.2">
      <c r="B32" s="21"/>
      <c r="C32" s="6"/>
      <c r="D32" s="7"/>
      <c r="E32" s="7"/>
      <c r="F32" s="7"/>
      <c r="G32" s="5"/>
      <c r="H32" s="5"/>
      <c r="I32" s="5"/>
      <c r="J32" s="5"/>
    </row>
    <row r="33" spans="2:10" x14ac:dyDescent="0.2">
      <c r="B33" s="21"/>
      <c r="C33" s="6"/>
      <c r="D33" s="7"/>
      <c r="E33" s="7"/>
      <c r="F33" s="7"/>
      <c r="G33" s="5"/>
      <c r="H33" s="5"/>
      <c r="I33" s="5"/>
      <c r="J33" s="5"/>
    </row>
    <row r="34" spans="2:10" x14ac:dyDescent="0.2">
      <c r="B34" s="21"/>
      <c r="C34" s="6"/>
      <c r="D34" s="7"/>
      <c r="E34" s="7"/>
      <c r="F34" s="7"/>
      <c r="G34" s="5"/>
      <c r="H34" s="5"/>
      <c r="I34" s="5"/>
      <c r="J34" s="5"/>
    </row>
    <row r="35" spans="2:10" x14ac:dyDescent="0.2">
      <c r="B35" s="21"/>
      <c r="C35" s="6"/>
      <c r="D35" s="7"/>
      <c r="E35" s="7"/>
      <c r="F35" s="7"/>
      <c r="G35" s="5"/>
      <c r="H35" s="5"/>
      <c r="I35" s="5"/>
      <c r="J35" s="5"/>
    </row>
    <row r="36" spans="2:10" x14ac:dyDescent="0.2">
      <c r="B36" s="21"/>
      <c r="C36" s="6"/>
      <c r="D36" s="7"/>
      <c r="E36" s="7"/>
      <c r="F36" s="7"/>
      <c r="G36" s="5"/>
      <c r="H36" s="5"/>
      <c r="I36" s="5"/>
      <c r="J36" s="5"/>
    </row>
    <row r="37" spans="2:10" x14ac:dyDescent="0.2">
      <c r="B37" s="21"/>
      <c r="C37" s="6"/>
      <c r="D37" s="7"/>
      <c r="E37" s="7"/>
      <c r="F37" s="7"/>
      <c r="G37" s="5"/>
      <c r="H37" s="5"/>
      <c r="I37" s="5"/>
      <c r="J37" s="5"/>
    </row>
    <row r="38" spans="2:10" x14ac:dyDescent="0.2">
      <c r="B38" s="21"/>
      <c r="C38" s="6"/>
      <c r="D38" s="7"/>
      <c r="E38" s="7"/>
      <c r="F38" s="7"/>
      <c r="G38" s="5"/>
      <c r="H38" s="5"/>
      <c r="I38" s="5"/>
      <c r="J38" s="5"/>
    </row>
    <row r="39" spans="2:10" x14ac:dyDescent="0.2">
      <c r="B39" s="21"/>
      <c r="C39" s="6"/>
      <c r="D39" s="7"/>
      <c r="E39" s="7"/>
      <c r="F39" s="7"/>
      <c r="G39" s="5"/>
      <c r="H39" s="5"/>
      <c r="I39" s="5"/>
      <c r="J39" s="5"/>
    </row>
    <row r="40" spans="2:10" x14ac:dyDescent="0.2">
      <c r="B40" s="21"/>
      <c r="C40" s="6"/>
      <c r="D40" s="7"/>
      <c r="E40" s="7"/>
      <c r="F40" s="7"/>
      <c r="G40" s="5"/>
      <c r="H40" s="5"/>
      <c r="I40" s="5"/>
      <c r="J40" s="5"/>
    </row>
    <row r="41" spans="2:10" x14ac:dyDescent="0.2">
      <c r="B41" s="21"/>
      <c r="C41" s="6"/>
      <c r="D41" s="7"/>
      <c r="E41" s="7"/>
      <c r="F41" s="7"/>
      <c r="G41" s="5"/>
      <c r="H41" s="5"/>
      <c r="I41" s="5"/>
      <c r="J41" s="5"/>
    </row>
    <row r="42" spans="2:10" x14ac:dyDescent="0.2">
      <c r="B42" s="21"/>
      <c r="C42" s="6"/>
      <c r="D42" s="7"/>
      <c r="E42" s="7"/>
      <c r="F42" s="7"/>
      <c r="G42" s="5"/>
      <c r="H42" s="5"/>
      <c r="I42" s="5"/>
      <c r="J42" s="5"/>
    </row>
    <row r="43" spans="2:10" x14ac:dyDescent="0.2">
      <c r="B43" s="21"/>
      <c r="C43" s="6"/>
      <c r="D43" s="7"/>
      <c r="E43" s="7"/>
      <c r="F43" s="7"/>
      <c r="G43" s="5"/>
      <c r="H43" s="5"/>
      <c r="I43" s="5"/>
      <c r="J43" s="5"/>
    </row>
    <row r="44" spans="2:10" x14ac:dyDescent="0.2">
      <c r="B44" s="21"/>
      <c r="C44" s="6"/>
      <c r="D44" s="7"/>
      <c r="E44" s="7"/>
      <c r="F44" s="7"/>
      <c r="G44" s="5"/>
      <c r="H44" s="5"/>
      <c r="I44" s="5"/>
      <c r="J44" s="5"/>
    </row>
    <row r="45" spans="2:10" x14ac:dyDescent="0.2">
      <c r="B45" s="21"/>
      <c r="C45" s="6"/>
      <c r="D45" s="7"/>
      <c r="E45" s="7"/>
      <c r="F45" s="7"/>
      <c r="G45" s="5"/>
      <c r="H45" s="5"/>
      <c r="I45" s="5"/>
      <c r="J45" s="5"/>
    </row>
    <row r="46" spans="2:10" x14ac:dyDescent="0.2">
      <c r="B46" s="21"/>
      <c r="C46" s="5"/>
      <c r="D46" s="9"/>
      <c r="E46" s="5"/>
      <c r="F46" s="5"/>
      <c r="G46" s="5"/>
      <c r="H46" s="5"/>
      <c r="I46" s="5"/>
      <c r="J46" s="5"/>
    </row>
    <row r="47" spans="2:10" x14ac:dyDescent="0.2">
      <c r="B47" s="21"/>
      <c r="C47" s="5"/>
      <c r="D47" s="9"/>
      <c r="E47" s="5"/>
      <c r="F47" s="5"/>
      <c r="G47" s="5"/>
      <c r="H47" s="5"/>
      <c r="I47" s="5"/>
      <c r="J47" s="5"/>
    </row>
    <row r="48" spans="2:10" x14ac:dyDescent="0.2">
      <c r="B48" s="21"/>
      <c r="C48" s="5"/>
      <c r="D48" s="9"/>
      <c r="E48" s="5"/>
      <c r="F48" s="5"/>
      <c r="G48" s="5"/>
      <c r="H48" s="5"/>
      <c r="I48" s="5"/>
      <c r="J48" s="5"/>
    </row>
    <row r="49" spans="2:10" x14ac:dyDescent="0.2">
      <c r="B49" s="21"/>
      <c r="C49" s="5"/>
      <c r="D49" s="9"/>
      <c r="E49" s="5"/>
      <c r="F49" s="5"/>
      <c r="G49" s="5"/>
      <c r="H49" s="5"/>
      <c r="I49" s="5"/>
      <c r="J49" s="5"/>
    </row>
    <row r="50" spans="2:10" x14ac:dyDescent="0.2">
      <c r="B50" s="21"/>
      <c r="C50" s="5"/>
      <c r="D50" s="9"/>
      <c r="E50" s="5"/>
      <c r="F50" s="5"/>
      <c r="G50" s="5"/>
      <c r="H50" s="5"/>
      <c r="I50" s="5"/>
      <c r="J50" s="5"/>
    </row>
    <row r="51" spans="2:10" x14ac:dyDescent="0.2">
      <c r="B51" s="21"/>
      <c r="C51" s="5"/>
      <c r="D51" s="9"/>
      <c r="E51" s="5"/>
      <c r="F51" s="5"/>
      <c r="G51" s="5"/>
      <c r="H51" s="5"/>
      <c r="I51" s="5"/>
      <c r="J51" s="5"/>
    </row>
    <row r="52" spans="2:10" x14ac:dyDescent="0.2">
      <c r="B52" s="21"/>
      <c r="C52" s="5"/>
      <c r="D52" s="9"/>
      <c r="E52" s="5"/>
      <c r="F52" s="5"/>
      <c r="G52" s="5"/>
      <c r="H52" s="5"/>
      <c r="I52" s="5"/>
      <c r="J52" s="5"/>
    </row>
    <row r="53" spans="2:10" x14ac:dyDescent="0.2">
      <c r="G53" s="5"/>
      <c r="H53" s="5"/>
      <c r="I53" s="5"/>
      <c r="J53" s="5"/>
    </row>
    <row r="54" spans="2:10" x14ac:dyDescent="0.2">
      <c r="G54" s="5"/>
      <c r="H54" s="5"/>
      <c r="I54" s="5"/>
      <c r="J54" s="5"/>
    </row>
    <row r="55" spans="2:10" x14ac:dyDescent="0.2">
      <c r="G55" s="5"/>
      <c r="H55" s="5"/>
      <c r="I55" s="5"/>
      <c r="J55" s="5"/>
    </row>
    <row r="56" spans="2:10" x14ac:dyDescent="0.2">
      <c r="G56" s="5"/>
      <c r="H56" s="5"/>
      <c r="I56" s="5"/>
      <c r="J56" s="5"/>
    </row>
    <row r="57" spans="2:10" x14ac:dyDescent="0.2">
      <c r="G57" s="5"/>
      <c r="H57" s="5"/>
      <c r="I57" s="5"/>
      <c r="J57" s="5"/>
    </row>
    <row r="58" spans="2:10" x14ac:dyDescent="0.2">
      <c r="G58" s="5"/>
      <c r="H58" s="5"/>
      <c r="I58" s="5"/>
      <c r="J58" s="5"/>
    </row>
    <row r="59" spans="2:10" x14ac:dyDescent="0.2">
      <c r="G59" s="5"/>
      <c r="H59" s="5"/>
      <c r="I59" s="5"/>
      <c r="J59" s="5"/>
    </row>
    <row r="60" spans="2:10" x14ac:dyDescent="0.2">
      <c r="G60" s="5"/>
      <c r="H60" s="5"/>
      <c r="I60" s="5"/>
      <c r="J60" s="5"/>
    </row>
    <row r="61" spans="2:10" x14ac:dyDescent="0.2">
      <c r="G61" s="5"/>
      <c r="H61" s="5"/>
      <c r="I61" s="5"/>
      <c r="J61" s="5"/>
    </row>
    <row r="62" spans="2:10" x14ac:dyDescent="0.2">
      <c r="G62" s="5"/>
      <c r="H62" s="5"/>
      <c r="I62" s="5"/>
      <c r="J62" s="5"/>
    </row>
    <row r="63" spans="2:10" x14ac:dyDescent="0.2">
      <c r="G63" s="5"/>
      <c r="H63" s="5"/>
      <c r="I63" s="5"/>
      <c r="J63" s="5"/>
    </row>
    <row r="64" spans="2:10" x14ac:dyDescent="0.2">
      <c r="G64" s="5"/>
      <c r="H64" s="5"/>
      <c r="I64" s="5"/>
      <c r="J64" s="5"/>
    </row>
    <row r="65" spans="7:10" x14ac:dyDescent="0.2">
      <c r="G65" s="5"/>
      <c r="H65" s="5"/>
      <c r="I65" s="5"/>
      <c r="J65" s="5"/>
    </row>
    <row r="66" spans="7:10" x14ac:dyDescent="0.2">
      <c r="G66" s="5"/>
      <c r="H66" s="5"/>
      <c r="I66" s="5"/>
      <c r="J66" s="5"/>
    </row>
    <row r="67" spans="7:10" x14ac:dyDescent="0.2">
      <c r="G67" s="5"/>
      <c r="H67" s="5"/>
      <c r="I67" s="5"/>
      <c r="J67" s="5"/>
    </row>
    <row r="68" spans="7:10" x14ac:dyDescent="0.2">
      <c r="G68" s="5"/>
      <c r="H68" s="5"/>
      <c r="I68" s="5"/>
      <c r="J68" s="5"/>
    </row>
    <row r="69" spans="7:10" x14ac:dyDescent="0.2">
      <c r="G69" s="5"/>
      <c r="H69" s="5"/>
      <c r="I69" s="5"/>
      <c r="J69" s="5"/>
    </row>
    <row r="70" spans="7:10" x14ac:dyDescent="0.2">
      <c r="G70" s="5"/>
      <c r="H70" s="5"/>
      <c r="I70" s="5"/>
      <c r="J70" s="5"/>
    </row>
    <row r="71" spans="7:10" x14ac:dyDescent="0.2">
      <c r="G71" s="5"/>
      <c r="H71" s="5"/>
      <c r="I71" s="5"/>
      <c r="J71" s="5"/>
    </row>
    <row r="72" spans="7:10" x14ac:dyDescent="0.2">
      <c r="G72" s="5"/>
      <c r="H72" s="5"/>
      <c r="I72" s="5"/>
      <c r="J72" s="5"/>
    </row>
    <row r="73" spans="7:10" x14ac:dyDescent="0.2">
      <c r="G73" s="5"/>
      <c r="H73" s="5"/>
      <c r="I73" s="5"/>
      <c r="J73" s="5"/>
    </row>
    <row r="74" spans="7:10" x14ac:dyDescent="0.2">
      <c r="G74" s="5"/>
      <c r="H74" s="5"/>
      <c r="I74" s="5"/>
      <c r="J74" s="5"/>
    </row>
    <row r="75" spans="7:10" x14ac:dyDescent="0.2">
      <c r="G75" s="5"/>
      <c r="H75" s="5"/>
      <c r="I75" s="5"/>
      <c r="J75" s="5"/>
    </row>
    <row r="76" spans="7:10" x14ac:dyDescent="0.2">
      <c r="G76" s="5"/>
      <c r="H76" s="5"/>
      <c r="I76" s="5"/>
      <c r="J76" s="5"/>
    </row>
    <row r="77" spans="7:10" x14ac:dyDescent="0.2">
      <c r="G77" s="5"/>
      <c r="H77" s="5"/>
      <c r="I77" s="5"/>
      <c r="J77" s="5"/>
    </row>
    <row r="78" spans="7:10" x14ac:dyDescent="0.2">
      <c r="G78" s="5"/>
      <c r="H78" s="5"/>
      <c r="I78" s="5"/>
      <c r="J78" s="5"/>
    </row>
    <row r="79" spans="7:10" x14ac:dyDescent="0.2">
      <c r="G79" s="5"/>
      <c r="H79" s="5"/>
      <c r="I79" s="5"/>
      <c r="J79" s="5"/>
    </row>
    <row r="80" spans="7:10" x14ac:dyDescent="0.2">
      <c r="G80" s="5"/>
      <c r="H80" s="5"/>
      <c r="I80" s="5"/>
      <c r="J80" s="5"/>
    </row>
    <row r="81" spans="7:10" x14ac:dyDescent="0.2">
      <c r="G81" s="5"/>
      <c r="H81" s="5"/>
      <c r="I81" s="5"/>
      <c r="J81" s="5"/>
    </row>
    <row r="82" spans="7:10" x14ac:dyDescent="0.2">
      <c r="G82" s="5"/>
      <c r="H82" s="5"/>
      <c r="I82" s="5"/>
      <c r="J82" s="5"/>
    </row>
    <row r="83" spans="7:10" x14ac:dyDescent="0.2">
      <c r="G83" s="5"/>
      <c r="H83" s="5"/>
      <c r="I83" s="5"/>
      <c r="J83" s="5"/>
    </row>
  </sheetData>
  <autoFilter ref="A4:S5"/>
  <mergeCells count="15">
    <mergeCell ref="A2:R2"/>
    <mergeCell ref="A3:A4"/>
    <mergeCell ref="B3:B4"/>
    <mergeCell ref="C3:C4"/>
    <mergeCell ref="D3:D4"/>
    <mergeCell ref="E3:G3"/>
    <mergeCell ref="H3:J3"/>
    <mergeCell ref="K3:K4"/>
    <mergeCell ref="L3:L4"/>
    <mergeCell ref="M3:N3"/>
    <mergeCell ref="O3:O4"/>
    <mergeCell ref="P3:P4"/>
    <mergeCell ref="Q3:Q4"/>
    <mergeCell ref="R3:R4"/>
    <mergeCell ref="B9:M9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</vt:lpstr>
      <vt:lpstr>иглы</vt:lpstr>
      <vt:lpstr>держатели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ХСВ</cp:lastModifiedBy>
  <cp:lastPrinted>2019-12-27T05:25:34Z</cp:lastPrinted>
  <dcterms:created xsi:type="dcterms:W3CDTF">2015-11-02T11:37:41Z</dcterms:created>
  <dcterms:modified xsi:type="dcterms:W3CDTF">2026-06-22T11:52:13Z</dcterms:modified>
</cp:coreProperties>
</file>