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6" i="1" l="1"/>
  <c r="K5" i="1"/>
  <c r="K4" i="1"/>
  <c r="J4" i="1"/>
  <c r="J5" i="1"/>
  <c r="I4" i="1"/>
  <c r="I5" i="1"/>
  <c r="H5" i="1"/>
  <c r="H4" i="1"/>
  <c r="G5" i="1"/>
  <c r="G4" i="1"/>
  <c r="F5" i="1"/>
  <c r="F4" i="1"/>
</calcChain>
</file>

<file path=xl/sharedStrings.xml><?xml version="1.0" encoding="utf-8"?>
<sst xmlns="http://schemas.openxmlformats.org/spreadsheetml/2006/main" count="19" uniqueCount="18">
  <si>
    <t>№</t>
  </si>
  <si>
    <t>Наименование предмета договора</t>
  </si>
  <si>
    <t>Ед. изм</t>
  </si>
  <si>
    <t>Кол-во</t>
  </si>
  <si>
    <t>Коммерческие предложения (руб./ед.изм.)</t>
  </si>
  <si>
    <t>Цена договора** (руб.)</t>
  </si>
  <si>
    <t>упак</t>
  </si>
  <si>
    <t>Подсчет клеток крови ИВД, реагент</t>
  </si>
  <si>
    <t>вх.№КП-26-06-5861 от 08.06.26</t>
  </si>
  <si>
    <t>вх.№КП-26-06-5874 от 09.06.26</t>
  </si>
  <si>
    <t>вх.№КП-26-06-5878 от 09.06.26</t>
  </si>
  <si>
    <t xml:space="preserve"> Обоснование цены договора: </t>
  </si>
  <si>
    <t>НДС%</t>
  </si>
  <si>
    <t>Расчетная цена * (руб./ед.изм.) без НДС</t>
  </si>
  <si>
    <t>Расчетная цена * (руб./ед.изм.) с НДС</t>
  </si>
  <si>
    <t>В результате проведенного расчета НМЦК составила, руб.:</t>
  </si>
  <si>
    <t xml:space="preserve">Определение НМЦК произведено Заказчиком в соответствии с  Приказом Минздрава России от 20 августа №450н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осушествлении закупок медицинских изделий". </t>
  </si>
  <si>
    <t>Реагент окрашивающий для анализаторов гематологических автоматических серии XN, XN-L, XT, XS для диагностики in vitro (42 мл. х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</si>
</sst>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\-??_р_._-;_-@_-"/>
    <numFmt numFmtId="165" formatCode="#,##0.00\ _₽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/>
    <xf numFmtId="164" fontId="7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abSelected="1" workbookViewId="0">
      <selection activeCell="B6" sqref="B6"/>
    </sheetView>
  </sheetViews>
  <sheetFormatPr defaultRowHeight="37.5" customHeight="1" x14ac:dyDescent="0.2"/>
  <cols>
    <col min="1" max="1" width="3.28515625" style="5" customWidth="1"/>
    <col min="2" max="2" width="34.5703125" style="5" customWidth="1"/>
    <col min="3" max="3" width="7.7109375" style="5" customWidth="1"/>
    <col min="4" max="5" width="9.85546875" style="5" customWidth="1"/>
    <col min="6" max="8" width="10.7109375" style="5" customWidth="1"/>
    <col min="9" max="10" width="15.28515625" style="5" customWidth="1"/>
    <col min="11" max="11" width="15.42578125" style="5" customWidth="1"/>
    <col min="12" max="16384" width="9.140625" style="5"/>
  </cols>
  <sheetData>
    <row r="1" spans="1:23" ht="37.5" customHeight="1" x14ac:dyDescent="0.2">
      <c r="A1" s="10" t="s">
        <v>11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3" ht="37.5" customHeight="1" x14ac:dyDescent="0.2">
      <c r="A2" s="15" t="s">
        <v>0</v>
      </c>
      <c r="B2" s="15" t="s">
        <v>1</v>
      </c>
      <c r="C2" s="15" t="s">
        <v>2</v>
      </c>
      <c r="D2" s="15" t="s">
        <v>3</v>
      </c>
      <c r="E2" s="11" t="s">
        <v>12</v>
      </c>
      <c r="F2" s="13" t="s">
        <v>4</v>
      </c>
      <c r="G2" s="13"/>
      <c r="H2" s="13"/>
      <c r="I2" s="13" t="s">
        <v>13</v>
      </c>
      <c r="J2" s="13" t="s">
        <v>14</v>
      </c>
      <c r="K2" s="15" t="s">
        <v>5</v>
      </c>
      <c r="W2" s="2"/>
    </row>
    <row r="3" spans="1:23" ht="37.5" customHeight="1" x14ac:dyDescent="0.2">
      <c r="A3" s="15"/>
      <c r="B3" s="15"/>
      <c r="C3" s="15"/>
      <c r="D3" s="15"/>
      <c r="E3" s="12"/>
      <c r="F3" s="6" t="s">
        <v>8</v>
      </c>
      <c r="G3" s="6" t="s">
        <v>9</v>
      </c>
      <c r="H3" s="6" t="s">
        <v>10</v>
      </c>
      <c r="I3" s="13"/>
      <c r="J3" s="13"/>
      <c r="K3" s="15"/>
      <c r="W3" s="2"/>
    </row>
    <row r="4" spans="1:23" ht="57" customHeight="1" x14ac:dyDescent="0.2">
      <c r="A4" s="3">
        <v>1</v>
      </c>
      <c r="B4" s="4" t="s">
        <v>7</v>
      </c>
      <c r="C4" s="3" t="s">
        <v>6</v>
      </c>
      <c r="D4" s="3">
        <v>13</v>
      </c>
      <c r="E4" s="3">
        <v>10</v>
      </c>
      <c r="F4" s="7">
        <f>12486/1.1</f>
        <v>11350.90909090909</v>
      </c>
      <c r="G4" s="7">
        <f>12922/1.1</f>
        <v>11747.272727272726</v>
      </c>
      <c r="H4" s="7">
        <f>12611/1.1</f>
        <v>11464.545454545454</v>
      </c>
      <c r="I4" s="7">
        <f>MIN(F4:H4)</f>
        <v>11350.90909090909</v>
      </c>
      <c r="J4" s="7">
        <f>ROUND((I4*1.1),2)</f>
        <v>12486</v>
      </c>
      <c r="K4" s="8">
        <f>J4*D4</f>
        <v>162318</v>
      </c>
      <c r="W4" s="2"/>
    </row>
    <row r="5" spans="1:23" ht="57" customHeight="1" x14ac:dyDescent="0.2">
      <c r="A5" s="3">
        <v>2</v>
      </c>
      <c r="B5" s="4" t="s">
        <v>17</v>
      </c>
      <c r="C5" s="3" t="s">
        <v>6</v>
      </c>
      <c r="D5" s="3">
        <v>2</v>
      </c>
      <c r="E5" s="3">
        <v>10</v>
      </c>
      <c r="F5" s="7">
        <f>44100/1.1</f>
        <v>40090.909090909088</v>
      </c>
      <c r="G5" s="7">
        <f>44321/1.1</f>
        <v>40291.818181818177</v>
      </c>
      <c r="H5" s="7">
        <f>44232/1.1</f>
        <v>40210.909090909088</v>
      </c>
      <c r="I5" s="7">
        <f>MIN(F5:H5)</f>
        <v>40090.909090909088</v>
      </c>
      <c r="J5" s="7">
        <f>ROUND((I5*1.1),2)</f>
        <v>44100</v>
      </c>
      <c r="K5" s="8">
        <f>J5*D5</f>
        <v>88200</v>
      </c>
      <c r="W5" s="2"/>
    </row>
    <row r="6" spans="1:23" ht="37.5" customHeight="1" x14ac:dyDescent="0.2">
      <c r="A6" s="1" t="s">
        <v>15</v>
      </c>
      <c r="B6" s="1"/>
      <c r="K6" s="9">
        <f>SUM(K4:K5)</f>
        <v>250518</v>
      </c>
      <c r="W6" s="2"/>
    </row>
    <row r="7" spans="1:23" ht="37.5" customHeight="1" x14ac:dyDescent="0.2">
      <c r="A7" s="14" t="s">
        <v>16</v>
      </c>
      <c r="B7" s="14"/>
      <c r="C7" s="14"/>
      <c r="D7" s="14"/>
      <c r="E7" s="14"/>
      <c r="F7" s="14"/>
      <c r="G7" s="14"/>
      <c r="H7" s="14"/>
      <c r="I7" s="14"/>
      <c r="J7" s="14"/>
      <c r="K7" s="14"/>
    </row>
  </sheetData>
  <mergeCells count="11">
    <mergeCell ref="A1:K1"/>
    <mergeCell ref="E2:E3"/>
    <mergeCell ref="J2:J3"/>
    <mergeCell ref="A7:K7"/>
    <mergeCell ref="K2:K3"/>
    <mergeCell ref="A2:A3"/>
    <mergeCell ref="B2:B3"/>
    <mergeCell ref="C2:C3"/>
    <mergeCell ref="D2:D3"/>
    <mergeCell ref="I2:I3"/>
    <mergeCell ref="F2:H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2026-07-01T08:38:53Z</dcterms:modified>
</cp:coreProperties>
</file>