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пециалист\Desktop\Обоснование НМЦК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лист1!$A$4:$L$15</definedName>
    <definedName name="_xlnm.Print_Area" localSheetId="0">лист1!$A$1:$L$25</definedName>
  </definedNames>
  <calcPr calcId="162913"/>
</workbook>
</file>

<file path=xl/calcChain.xml><?xml version="1.0" encoding="utf-8"?>
<calcChain xmlns="http://schemas.openxmlformats.org/spreadsheetml/2006/main">
  <c r="L15" i="1" l="1"/>
  <c r="L7" i="1"/>
  <c r="L8" i="1" l="1"/>
  <c r="L9" i="1"/>
  <c r="L10" i="1"/>
  <c r="L11" i="1"/>
  <c r="L12" i="1"/>
  <c r="L13" i="1"/>
  <c r="L14" i="1"/>
  <c r="I11" i="1" l="1"/>
  <c r="J11" i="1" s="1"/>
  <c r="I7" i="1"/>
  <c r="J7" i="1" s="1"/>
  <c r="I10" i="1"/>
  <c r="J10" i="1" s="1"/>
  <c r="I9" i="1"/>
  <c r="J9" i="1" s="1"/>
  <c r="I13" i="1"/>
  <c r="J13" i="1" s="1"/>
  <c r="I8" i="1"/>
  <c r="J8" i="1" s="1"/>
  <c r="I12" i="1"/>
  <c r="J12" i="1" s="1"/>
  <c r="I14" i="1"/>
  <c r="J14" i="1" s="1"/>
</calcChain>
</file>

<file path=xl/sharedStrings.xml><?xml version="1.0" encoding="utf-8"?>
<sst xmlns="http://schemas.openxmlformats.org/spreadsheetml/2006/main" count="51" uniqueCount="44">
  <si>
    <t>ФКУЗ Санаторий им. С.М. Кирова ФСИН России</t>
  </si>
  <si>
    <t>Код по КТРУ                 (в случае отсутствия указывается ОКПД2)</t>
  </si>
  <si>
    <t xml:space="preserve">Наименование                                   </t>
  </si>
  <si>
    <t>Ед. изм.</t>
  </si>
  <si>
    <t>Кол-во</t>
  </si>
  <si>
    <t>Коммерческое предложение №1 (цена за ед.)</t>
  </si>
  <si>
    <t>Коммерческое предложение №2 (цена за ед.)</t>
  </si>
  <si>
    <t>Среднее квадратичное отклонение σ</t>
  </si>
  <si>
    <t>Коэфф. вариации V</t>
  </si>
  <si>
    <t>Итого</t>
  </si>
  <si>
    <t>Всего сумма</t>
  </si>
  <si>
    <t xml:space="preserve">                         Итого:</t>
  </si>
  <si>
    <t>Начальная (максимальная) цена контракта определена методом сопоставимых рыночных цен (анализ рынка).</t>
  </si>
  <si>
    <t>Коэффициент вариации рассчитан по формуле:</t>
  </si>
  <si>
    <t>Коэффициент вариации цены не превышает 33%, в связи с чем совокупность значений, используемых в расчете при определении начальной (максимальной) цены контракта, является однородной.</t>
  </si>
  <si>
    <t>Приложение № 2</t>
  </si>
  <si>
    <t>Коммерческое предложение №3 (цена за ед.)</t>
  </si>
  <si>
    <t>кг</t>
  </si>
  <si>
    <t>Расчет минимальной цены контракта на поставку продуктов питания</t>
  </si>
  <si>
    <t>Поставка продуктов питания</t>
  </si>
  <si>
    <t>Минимальная цена</t>
  </si>
  <si>
    <t xml:space="preserve">Определение и обоснование минимальной цены контракта произведено в соответствии со статьей 22 Федерального закона № 44-ФЗ "О контрактной системе в сфере закупок товаров, работ, услуг для обеспечения государственных и муниципальных нужд" и с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</t>
  </si>
  <si>
    <t>V – коэффициент вариации;</t>
  </si>
  <si>
    <t xml:space="preserve"> – среднее квадратичное отклонение</t>
  </si>
  <si>
    <r>
      <rPr>
        <i/>
        <sz val="10"/>
        <rFont val="Times New Roman"/>
        <family val="1"/>
        <charset val="204"/>
      </rPr>
      <t>цi</t>
    </r>
    <r>
      <rPr>
        <sz val="10"/>
        <rFont val="Times New Roman"/>
        <family val="1"/>
        <charset val="204"/>
      </rPr>
      <t xml:space="preserve"> – цена услуги, указанная в источнике с номером i;</t>
    </r>
  </si>
  <si>
    <t>&lt;ц&gt; – средняя арифметическая величина цены услуги;</t>
  </si>
  <si>
    <r>
      <t>n</t>
    </r>
    <r>
      <rPr>
        <b/>
        <sz val="10"/>
        <rFont val="Times New Roman"/>
        <family val="1"/>
        <charset val="204"/>
      </rPr>
      <t xml:space="preserve"> – </t>
    </r>
    <r>
      <rPr>
        <sz val="10"/>
        <rFont val="Times New Roman"/>
        <family val="1"/>
        <charset val="204"/>
      </rPr>
      <t>количество значений, используемых в расчете.</t>
    </r>
  </si>
  <si>
    <t>Печенье сладкое</t>
  </si>
  <si>
    <t>10.72.12.120-00000002 (10.72.12.120)</t>
  </si>
  <si>
    <t>Росстат  (07.2026)      (цена за ед.)</t>
  </si>
  <si>
    <t>10.13.14.119</t>
  </si>
  <si>
    <t>Ветчина говяжья</t>
  </si>
  <si>
    <t>10.13.14.110-00000018 (10.13.14.112)</t>
  </si>
  <si>
    <t>Изделия колбасные вареные, в том числе фаршированные мясные (Сосиски говяжьи)</t>
  </si>
  <si>
    <t>10.39.16.000-00000002 (10.39.16.000)</t>
  </si>
  <si>
    <t>Горох, консервированный без уксуса или уксусной кислоты (кроме готовых блюд из овощей) (Зеленый горошек консервированный)</t>
  </si>
  <si>
    <t>10.39.22.110</t>
  </si>
  <si>
    <t>Повидло</t>
  </si>
  <si>
    <t>10.39.25.130-00000029 (10.39.25.132)</t>
  </si>
  <si>
    <t>Фрукты сушеные (Курага)</t>
  </si>
  <si>
    <t>10.39.25.130-00000005 (10.39.25.132)</t>
  </si>
  <si>
    <t>Фрукты сушеные (Чернослив)</t>
  </si>
  <si>
    <t>01.25.19.190-00000029 (10.39.25.131)</t>
  </si>
  <si>
    <t>Ягоды сушеные (Изюм)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</si>
</sst>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Arial Cyr"/>
      <charset val="204"/>
    </font>
    <font>
      <sz val="8"/>
      <name val="Arial Cyr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1" fillId="0" borderId="2" xfId="0" applyNumberFormat="1" applyFont="1" applyBorder="1" applyAlignment="1">
      <alignment horizontal="center" vertical="distributed"/>
    </xf>
    <xf numFmtId="0" fontId="2" fillId="0" borderId="0" xfId="0" applyFont="1"/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9" fontId="2" fillId="0" borderId="0" xfId="0" applyNumberFormat="1" applyFont="1"/>
    <xf numFmtId="0" fontId="4" fillId="0" borderId="0" xfId="0" applyFont="1"/>
    <xf numFmtId="0" fontId="0" fillId="0" borderId="0" xfId="0" applyAlignment="1">
      <alignment horizontal="center" vertical="center"/>
    </xf>
    <xf numFmtId="49" fontId="2" fillId="2" borderId="2" xfId="0" applyNumberFormat="1" applyFont="1" applyFill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distributed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distributed" wrapText="1"/>
    </xf>
    <xf numFmtId="4" fontId="2" fillId="0" borderId="2" xfId="0" applyNumberFormat="1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distributed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distributed" wrapText="1"/>
    </xf>
    <xf numFmtId="0" fontId="1" fillId="0" borderId="5" xfId="0" applyFont="1" applyBorder="1" applyAlignment="1">
      <alignment horizontal="center" vertical="distributed" wrapText="1"/>
    </xf>
    <xf numFmtId="0" fontId="1" fillId="0" borderId="6" xfId="0" applyFont="1" applyBorder="1" applyAlignment="1">
      <alignment horizontal="center" vertical="distributed" wrapText="1"/>
    </xf>
    <xf numFmtId="4" fontId="3" fillId="2" borderId="3" xfId="0" applyNumberFormat="1" applyFont="1" applyFill="1" applyBorder="1" applyAlignment="1">
      <alignment horizontal="center" vertic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7" xfId="0" applyBorder="1"/>
    <xf numFmtId="0" fontId="2" fillId="0" borderId="2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309870</xdr:colOff>
      <xdr:row>20</xdr:row>
      <xdr:rowOff>52917</xdr:rowOff>
    </xdr:from>
    <xdr:to>
      <xdr:col>1</xdr:col>
      <xdr:colOff>1361376</xdr:colOff>
      <xdr:row>20</xdr:row>
      <xdr:rowOff>436207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C4108FDB-7885-4B00-AF2E-5151875838CB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70" y="4577292"/>
          <a:ext cx="1899231" cy="383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423817</xdr:colOff>
      <xdr:row>18</xdr:row>
      <xdr:rowOff>50179</xdr:rowOff>
    </xdr:from>
    <xdr:to>
      <xdr:col>1</xdr:col>
      <xdr:colOff>816111</xdr:colOff>
      <xdr:row>18</xdr:row>
      <xdr:rowOff>370417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550E7A97-1D22-402B-A4FF-B6FC55249F7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3817" y="4012579"/>
          <a:ext cx="1240019" cy="320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zoomScaleNormal="100" workbookViewId="0">
      <selection activeCell="O8" sqref="O8"/>
    </sheetView>
  </sheetViews>
  <sheetFormatPr defaultRowHeight="12.75" x14ac:dyDescent="0.2"/>
  <cols>
    <col min="1" max="1" width="12.7109375" customWidth="1"/>
    <col min="2" max="2" width="21.42578125" style="9" customWidth="1"/>
    <col min="3" max="3" width="6.28515625" customWidth="1"/>
    <col min="4" max="4" width="7.85546875" style="10" customWidth="1"/>
    <col min="5" max="5" width="9.7109375" style="3" customWidth="1"/>
    <col min="6" max="7" width="13.28515625" customWidth="1"/>
    <col min="8" max="8" width="13.7109375" customWidth="1"/>
    <col min="9" max="9" width="13.5703125" customWidth="1"/>
    <col min="10" max="10" width="10.140625" customWidth="1"/>
    <col min="11" max="11" width="9.85546875" customWidth="1"/>
    <col min="12" max="12" width="12.7109375" customWidth="1"/>
  </cols>
  <sheetData>
    <row r="1" spans="1:12" ht="15.75" customHeight="1" x14ac:dyDescent="0.2">
      <c r="A1" s="30" t="s">
        <v>15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7.25" customHeight="1" x14ac:dyDescent="0.2">
      <c r="A2" s="31" t="s">
        <v>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17.25" customHeight="1" x14ac:dyDescent="0.2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12.75" customHeight="1" x14ac:dyDescent="0.2">
      <c r="A4" s="33" t="s">
        <v>1</v>
      </c>
      <c r="B4" s="22" t="s">
        <v>2</v>
      </c>
      <c r="C4" s="20" t="s">
        <v>3</v>
      </c>
      <c r="D4" s="35" t="s">
        <v>4</v>
      </c>
      <c r="E4" s="36" t="s">
        <v>19</v>
      </c>
      <c r="F4" s="37"/>
      <c r="G4" s="37"/>
      <c r="H4" s="37"/>
      <c r="I4" s="37"/>
      <c r="J4" s="37"/>
      <c r="K4" s="37"/>
      <c r="L4" s="38"/>
    </row>
    <row r="5" spans="1:12" ht="15" customHeight="1" x14ac:dyDescent="0.2">
      <c r="A5" s="33"/>
      <c r="B5" s="22"/>
      <c r="C5" s="34"/>
      <c r="D5" s="35"/>
      <c r="E5" s="39" t="s">
        <v>29</v>
      </c>
      <c r="F5" s="41" t="s">
        <v>5</v>
      </c>
      <c r="G5" s="43" t="s">
        <v>6</v>
      </c>
      <c r="H5" s="43" t="s">
        <v>16</v>
      </c>
      <c r="I5" s="20" t="s">
        <v>7</v>
      </c>
      <c r="J5" s="20" t="s">
        <v>8</v>
      </c>
      <c r="K5" s="22" t="s">
        <v>9</v>
      </c>
      <c r="L5" s="22"/>
    </row>
    <row r="6" spans="1:12" ht="42" customHeight="1" x14ac:dyDescent="0.2">
      <c r="A6" s="33"/>
      <c r="B6" s="22"/>
      <c r="C6" s="34"/>
      <c r="D6" s="35"/>
      <c r="E6" s="40"/>
      <c r="F6" s="42"/>
      <c r="G6" s="43"/>
      <c r="H6" s="43"/>
      <c r="I6" s="21"/>
      <c r="J6" s="21"/>
      <c r="K6" s="1" t="s">
        <v>20</v>
      </c>
      <c r="L6" s="2" t="s">
        <v>10</v>
      </c>
    </row>
    <row r="7" spans="1:12" x14ac:dyDescent="0.2">
      <c r="A7" s="12" t="s">
        <v>30</v>
      </c>
      <c r="B7" s="11" t="s">
        <v>31</v>
      </c>
      <c r="C7" s="13" t="s">
        <v>17</v>
      </c>
      <c r="D7" s="17">
        <v>20</v>
      </c>
      <c r="E7" s="18">
        <v>925.55</v>
      </c>
      <c r="F7" s="14">
        <v>930</v>
      </c>
      <c r="G7" s="18">
        <v>925</v>
      </c>
      <c r="H7" s="14">
        <v>930</v>
      </c>
      <c r="I7" s="15">
        <f t="shared" ref="I7:I14" si="0">STDEV(F7,G7,H7)</f>
        <v>2.8867513459481287</v>
      </c>
      <c r="J7" s="15">
        <f t="shared" ref="J7:J14" si="1">I7/AVERAGE(F7,G7,H7)*100</f>
        <v>0.31096064767843395</v>
      </c>
      <c r="K7" s="19">
        <v>925</v>
      </c>
      <c r="L7" s="16">
        <f>D7*K7</f>
        <v>18500</v>
      </c>
    </row>
    <row r="8" spans="1:12" ht="51" x14ac:dyDescent="0.2">
      <c r="A8" s="12" t="s">
        <v>32</v>
      </c>
      <c r="B8" s="11" t="s">
        <v>33</v>
      </c>
      <c r="C8" s="13" t="s">
        <v>17</v>
      </c>
      <c r="D8" s="17">
        <v>120</v>
      </c>
      <c r="E8" s="18">
        <v>534.95000000000005</v>
      </c>
      <c r="F8" s="14">
        <v>540</v>
      </c>
      <c r="G8" s="18">
        <v>534</v>
      </c>
      <c r="H8" s="14">
        <v>535</v>
      </c>
      <c r="I8" s="15">
        <f t="shared" si="0"/>
        <v>3.214550253664318</v>
      </c>
      <c r="J8" s="15">
        <f t="shared" si="1"/>
        <v>0.59935679061485103</v>
      </c>
      <c r="K8" s="19">
        <v>534</v>
      </c>
      <c r="L8" s="16">
        <f t="shared" ref="L7:L14" si="2">D8*K8</f>
        <v>64080</v>
      </c>
    </row>
    <row r="9" spans="1:12" ht="89.25" x14ac:dyDescent="0.2">
      <c r="A9" s="12" t="s">
        <v>34</v>
      </c>
      <c r="B9" s="11" t="s">
        <v>35</v>
      </c>
      <c r="C9" s="13" t="s">
        <v>17</v>
      </c>
      <c r="D9" s="17">
        <v>72.5</v>
      </c>
      <c r="E9" s="18">
        <v>250.1</v>
      </c>
      <c r="F9" s="14">
        <v>255</v>
      </c>
      <c r="G9" s="18">
        <v>250</v>
      </c>
      <c r="H9" s="14">
        <v>250</v>
      </c>
      <c r="I9" s="15">
        <f t="shared" si="0"/>
        <v>2.8867513459481291</v>
      </c>
      <c r="J9" s="15">
        <f t="shared" si="1"/>
        <v>1.1470535149462766</v>
      </c>
      <c r="K9" s="19">
        <v>250</v>
      </c>
      <c r="L9" s="16">
        <f t="shared" si="2"/>
        <v>18125</v>
      </c>
    </row>
    <row r="10" spans="1:12" ht="38.25" x14ac:dyDescent="0.2">
      <c r="A10" s="12" t="s">
        <v>28</v>
      </c>
      <c r="B10" s="11" t="s">
        <v>27</v>
      </c>
      <c r="C10" s="13" t="s">
        <v>17</v>
      </c>
      <c r="D10" s="17">
        <v>100</v>
      </c>
      <c r="E10" s="18">
        <v>300.91000000000003</v>
      </c>
      <c r="F10" s="14">
        <v>318</v>
      </c>
      <c r="G10" s="18">
        <v>300</v>
      </c>
      <c r="H10" s="14">
        <v>330</v>
      </c>
      <c r="I10" s="15">
        <f t="shared" si="0"/>
        <v>15.0996688705415</v>
      </c>
      <c r="J10" s="15">
        <f t="shared" si="1"/>
        <v>4.7783762248549051</v>
      </c>
      <c r="K10" s="19">
        <v>300</v>
      </c>
      <c r="L10" s="16">
        <f t="shared" si="2"/>
        <v>30000</v>
      </c>
    </row>
    <row r="11" spans="1:12" x14ac:dyDescent="0.2">
      <c r="A11" s="12" t="s">
        <v>36</v>
      </c>
      <c r="B11" s="11" t="s">
        <v>37</v>
      </c>
      <c r="C11" s="13" t="s">
        <v>17</v>
      </c>
      <c r="D11" s="17">
        <v>10</v>
      </c>
      <c r="E11" s="18">
        <v>480.81</v>
      </c>
      <c r="F11" s="14">
        <v>485</v>
      </c>
      <c r="G11" s="18">
        <v>480</v>
      </c>
      <c r="H11" s="14">
        <v>475</v>
      </c>
      <c r="I11" s="15">
        <f t="shared" si="0"/>
        <v>5</v>
      </c>
      <c r="J11" s="15">
        <f t="shared" si="1"/>
        <v>1.0416666666666665</v>
      </c>
      <c r="K11" s="19">
        <v>480</v>
      </c>
      <c r="L11" s="16">
        <f t="shared" si="2"/>
        <v>4800</v>
      </c>
    </row>
    <row r="12" spans="1:12" ht="38.25" x14ac:dyDescent="0.2">
      <c r="A12" s="12" t="s">
        <v>38</v>
      </c>
      <c r="B12" s="11" t="s">
        <v>39</v>
      </c>
      <c r="C12" s="13" t="s">
        <v>17</v>
      </c>
      <c r="D12" s="17">
        <v>80</v>
      </c>
      <c r="E12" s="18">
        <v>827.91</v>
      </c>
      <c r="F12" s="14">
        <v>830</v>
      </c>
      <c r="G12" s="18">
        <v>827</v>
      </c>
      <c r="H12" s="14">
        <v>830</v>
      </c>
      <c r="I12" s="15">
        <f t="shared" si="0"/>
        <v>1.7320508075688772</v>
      </c>
      <c r="J12" s="15">
        <f t="shared" si="1"/>
        <v>0.20893254614823609</v>
      </c>
      <c r="K12" s="19">
        <v>827</v>
      </c>
      <c r="L12" s="16">
        <f t="shared" si="2"/>
        <v>66160</v>
      </c>
    </row>
    <row r="13" spans="1:12" ht="38.25" x14ac:dyDescent="0.2">
      <c r="A13" s="12" t="s">
        <v>40</v>
      </c>
      <c r="B13" s="11" t="s">
        <v>41</v>
      </c>
      <c r="C13" s="13" t="s">
        <v>17</v>
      </c>
      <c r="D13" s="17">
        <v>80</v>
      </c>
      <c r="E13" s="18">
        <v>827.91</v>
      </c>
      <c r="F13" s="14">
        <v>830</v>
      </c>
      <c r="G13" s="18">
        <v>827</v>
      </c>
      <c r="H13" s="14">
        <v>830</v>
      </c>
      <c r="I13" s="15">
        <f t="shared" si="0"/>
        <v>1.7320508075688772</v>
      </c>
      <c r="J13" s="15">
        <f t="shared" si="1"/>
        <v>0.20893254614823609</v>
      </c>
      <c r="K13" s="19">
        <v>827</v>
      </c>
      <c r="L13" s="16">
        <f t="shared" si="2"/>
        <v>66160</v>
      </c>
    </row>
    <row r="14" spans="1:12" ht="38.25" x14ac:dyDescent="0.2">
      <c r="A14" s="12" t="s">
        <v>42</v>
      </c>
      <c r="B14" s="11" t="s">
        <v>43</v>
      </c>
      <c r="C14" s="13" t="s">
        <v>17</v>
      </c>
      <c r="D14" s="17">
        <v>25</v>
      </c>
      <c r="E14" s="18">
        <v>827.91</v>
      </c>
      <c r="F14" s="14">
        <v>830</v>
      </c>
      <c r="G14" s="18">
        <v>827</v>
      </c>
      <c r="H14" s="14">
        <v>830</v>
      </c>
      <c r="I14" s="15">
        <f t="shared" si="0"/>
        <v>1.7320508075688772</v>
      </c>
      <c r="J14" s="15">
        <f t="shared" si="1"/>
        <v>0.20893254614823609</v>
      </c>
      <c r="K14" s="19">
        <v>827</v>
      </c>
      <c r="L14" s="16">
        <f t="shared" si="2"/>
        <v>20675</v>
      </c>
    </row>
    <row r="15" spans="1:12" ht="12.75" customHeight="1" x14ac:dyDescent="0.2">
      <c r="A15" s="29" t="s">
        <v>11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4">
        <f>SUM(L7:L14)</f>
        <v>288500</v>
      </c>
    </row>
    <row r="16" spans="1:12" ht="57.75" customHeight="1" x14ac:dyDescent="0.2">
      <c r="A16" s="25" t="s">
        <v>21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</row>
    <row r="17" spans="1:12" ht="23.25" customHeight="1" x14ac:dyDescent="0.2">
      <c r="A17" s="24" t="s">
        <v>12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1:12" ht="22.5" customHeight="1" x14ac:dyDescent="0.2">
      <c r="A18" s="23" t="s">
        <v>13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</row>
    <row r="19" spans="1:12" ht="31.5" customHeight="1" x14ac:dyDescent="0.2">
      <c r="A19" s="27"/>
      <c r="B19" s="27"/>
      <c r="C19" s="5"/>
      <c r="D19" s="6"/>
      <c r="E19" s="6"/>
      <c r="F19" s="7"/>
      <c r="G19" s="5"/>
      <c r="H19" s="5"/>
      <c r="I19" s="5"/>
      <c r="J19" s="5"/>
      <c r="K19" s="5"/>
      <c r="L19" s="5"/>
    </row>
    <row r="20" spans="1:12" x14ac:dyDescent="0.2">
      <c r="A20" s="27" t="s">
        <v>22</v>
      </c>
      <c r="B20" s="27"/>
      <c r="C20" s="5"/>
      <c r="D20" s="6"/>
      <c r="E20" s="6"/>
      <c r="F20" s="7"/>
      <c r="G20" s="5"/>
      <c r="H20" s="5"/>
      <c r="I20" s="5"/>
      <c r="J20" s="5"/>
      <c r="K20" s="5"/>
      <c r="L20" s="5"/>
    </row>
    <row r="21" spans="1:12" ht="52.5" customHeight="1" x14ac:dyDescent="0.2">
      <c r="A21" s="27"/>
      <c r="B21" s="27"/>
      <c r="C21" s="44" t="s">
        <v>23</v>
      </c>
      <c r="D21" s="44"/>
      <c r="E21" s="44"/>
      <c r="F21" s="44"/>
      <c r="G21" s="44"/>
      <c r="H21" s="44"/>
      <c r="I21" s="44"/>
      <c r="J21" s="44"/>
      <c r="K21" s="44"/>
      <c r="L21" s="44"/>
    </row>
    <row r="22" spans="1:12" x14ac:dyDescent="0.2">
      <c r="A22" s="5"/>
      <c r="B22" s="45" t="s">
        <v>24</v>
      </c>
      <c r="C22" s="45"/>
      <c r="D22" s="45"/>
      <c r="E22" s="45"/>
      <c r="F22" s="45"/>
      <c r="G22" s="8"/>
      <c r="H22" s="5"/>
      <c r="I22" s="5"/>
      <c r="J22" s="5"/>
      <c r="K22" s="5"/>
      <c r="L22" s="5"/>
    </row>
    <row r="23" spans="1:12" x14ac:dyDescent="0.2">
      <c r="A23" s="28" t="s">
        <v>25</v>
      </c>
      <c r="B23" s="28"/>
      <c r="C23" s="28"/>
      <c r="D23" s="28"/>
      <c r="E23" s="28"/>
      <c r="F23" s="28"/>
      <c r="G23" s="28"/>
      <c r="H23" s="8"/>
      <c r="I23" s="8"/>
      <c r="J23" s="5"/>
      <c r="K23" s="5"/>
      <c r="L23" s="5"/>
    </row>
    <row r="24" spans="1:12" ht="20.25" customHeight="1" x14ac:dyDescent="0.2">
      <c r="A24" s="28" t="s">
        <v>26</v>
      </c>
      <c r="B24" s="28"/>
      <c r="C24" s="28"/>
      <c r="D24" s="28"/>
      <c r="E24" s="28"/>
      <c r="F24" s="28"/>
      <c r="G24" s="28"/>
      <c r="H24" s="8"/>
      <c r="I24" s="8"/>
      <c r="J24" s="5"/>
      <c r="K24" s="5"/>
      <c r="L24" s="5"/>
    </row>
    <row r="25" spans="1:12" x14ac:dyDescent="0.2">
      <c r="A25" s="26" t="s">
        <v>14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2" ht="57.75" customHeight="1" x14ac:dyDescent="0.2"/>
    <row r="27" spans="1:12" ht="23.25" customHeight="1" x14ac:dyDescent="0.2"/>
    <row r="28" spans="1:12" ht="22.5" customHeight="1" x14ac:dyDescent="0.2"/>
    <row r="29" spans="1:12" ht="31.5" customHeight="1" x14ac:dyDescent="0.2"/>
    <row r="31" spans="1:12" ht="52.5" customHeight="1" x14ac:dyDescent="0.2"/>
    <row r="34" ht="20.25" customHeight="1" x14ac:dyDescent="0.2"/>
    <row r="36" ht="57.75" customHeight="1" x14ac:dyDescent="0.2"/>
    <row r="37" ht="23.25" customHeight="1" x14ac:dyDescent="0.2"/>
    <row r="38" ht="22.5" customHeight="1" x14ac:dyDescent="0.2"/>
    <row r="39" ht="31.5" customHeight="1" x14ac:dyDescent="0.2"/>
    <row r="41" ht="52.5" customHeight="1" x14ac:dyDescent="0.2"/>
    <row r="44" ht="20.25" customHeight="1" x14ac:dyDescent="0.2"/>
  </sheetData>
  <autoFilter ref="A4:L15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sortState ref="A7:AA26">
    <sortCondition ref="B7:B26"/>
  </sortState>
  <mergeCells count="27">
    <mergeCell ref="A19:B19"/>
    <mergeCell ref="C21:L21"/>
    <mergeCell ref="B22:F22"/>
    <mergeCell ref="A23:G23"/>
    <mergeCell ref="A20:B20"/>
    <mergeCell ref="A25:L25"/>
    <mergeCell ref="A21:B21"/>
    <mergeCell ref="A24:G24"/>
    <mergeCell ref="A15:K15"/>
    <mergeCell ref="A1:L1"/>
    <mergeCell ref="A2:L2"/>
    <mergeCell ref="A3:L3"/>
    <mergeCell ref="A4:A6"/>
    <mergeCell ref="B4:B6"/>
    <mergeCell ref="C4:C6"/>
    <mergeCell ref="D4:D6"/>
    <mergeCell ref="E4:L4"/>
    <mergeCell ref="E5:E6"/>
    <mergeCell ref="F5:F6"/>
    <mergeCell ref="G5:G6"/>
    <mergeCell ref="H5:H6"/>
    <mergeCell ref="I5:I6"/>
    <mergeCell ref="J5:J6"/>
    <mergeCell ref="K5:L5"/>
    <mergeCell ref="A18:L18"/>
    <mergeCell ref="A17:L17"/>
    <mergeCell ref="A16:L16"/>
  </mergeCells>
  <phoneticPr fontId="5" type="noConversion"/>
  <pageMargins left="0.23622047244094491" right="0" top="0.65" bottom="0.32" header="0" footer="0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lastPrinted>2026-08-24T08:16:26Z</cp:lastPrinted>
  <dcterms:created xsi:type="dcterms:W3CDTF">2022-05-31T08:58:50Z</dcterms:created>
  <dcterms:modified xsi:type="dcterms:W3CDTF">2026-08-24T08:18:06Z</dcterms:modified>
</cp:coreProperties>
</file>